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5（R04決算分）\04 HP更新\"/>
    </mc:Choice>
  </mc:AlternateContent>
  <workbookProtection workbookAlgorithmName="SHA-512" workbookHashValue="XyVvkRDSsRObPHwWYuO/NFjkd6dD9Cd9JFnXiy8caOrLj/6eud/4YLc0PVL10k6Tw/GxqtunfNhMF/bIcgqILw==" workbookSaltValue="+8zcY1mwes3bdmKSMKkw9w==" workbookSpinCount="100000" lockStructure="1"/>
  <bookViews>
    <workbookView xWindow="0" yWindow="0" windowWidth="20490" windowHeight="22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<sst xmlns="http://schemas.openxmlformats.org/spreadsheetml/2006/main" count="231" uniqueCount="116">
  <si>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</si>
  <si>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</si>
  <si>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</si>
  <si>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</si>
  <si>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</si>
  <si>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</si>
  <si>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</si>
  <si>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</si>
  <si>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</si>
  <si>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</si>
  <si>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</si>
  <si>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</si>
  <si>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</si>
  <si>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</si>
  <si>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</si>
  <si>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</si>
  <si>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</si>
  <si>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</si>
  <si>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</si>
  <si>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</si>
  <si>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</si>
  <si>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</si>
  <si>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</si>
  <si>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</si>
  <si>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</si>
  <si>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</si>
  <si>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</si>
  <si>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</si>
  <si>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</si>
  <si>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</si>
  <si>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</si>
  <si>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</si>
  <si>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</si>
  <si>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</si>
  <si>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</si>
  <si>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</si>
  <si>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</si>
  <si>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</si>
  <si>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</si>
  <si>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</si>
  <si>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</si>
  <si>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</si>
  <si>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</si>
  <si>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</si>
  <si>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</si>
  <si>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</si>
  <si>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</si>
  <si>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</si>
  <si>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</si>
  <si>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</si>
  <si>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</si>
  <si>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</si>
  <si>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</si>
  <si>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</si>
  <si>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</si>
  <si>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</si>
  <si>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</si>
  <si>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</si>
  <si>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</si>
  <si>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</si>
  <si>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</si>
  <si>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</si>
  <si>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</si>
  <si>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</si>
  <si>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</si>
  <si>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</si>
  <si>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</si>
  <si>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</si>
  <si>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</si>
  <si>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</si>
  <si>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</si>
  <si>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</si>
  <si>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</si>
  <si>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</si>
  <si>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</si>
  <si>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</si>
  <si>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</si>
  <si>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</si>
  <si>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</si>
  <si>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</si>
  <si>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</si>
  <si>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</si>
  <si>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</si>
  <si>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</si>
  <si>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</si>
  <si>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</si>
  <si>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</si>
  <si>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</si>
  <si>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</si>
  <si>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</si>
  <si>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</si>
  <si>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</si>
  <si>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</si>
  <si>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</si>
  <si>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</si>
  <si>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</si>
  <si>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</si>
  <si>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</si>
  <si>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</si>
  <si>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</si>
  <si>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</si>
  <si>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</si>
  <si>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</si>
  <si>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</si>
  <si>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</si>
  <si>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</si>
  <si>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</si>
  <si>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</si>
  <si>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</si>
  <si>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</si>
  <si>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</si>
  <si>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</si>
  <si>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</si>
  <si>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100％を超えており、収支は黒字で推移しています。
②累積欠損比率
　累積欠損金が生じていないため、0％となっています。
③流動比率
　100％を下回っていますが、流動負債の約8割は企業債であり、償還に係る資金は下水道使用料等から確保することができるため、支払能力に問題はありません。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rPh sb="107" eb="109">
      <t>ショウカン</t>
    </rPh>
    <rPh sb="110" eb="111">
      <t>カカ</t>
    </rPh>
    <rPh sb="112" eb="114">
      <t>シキン</t>
    </rPh>
    <rPh sb="115" eb="118">
      <t>ゲスイドウ</t>
    </rPh>
    <rPh sb="118" eb="121">
      <t>シヨウリョウ</t>
    </rPh>
    <rPh sb="121" eb="122">
      <t>トウ</t>
    </rPh>
    <rPh sb="124" eb="126">
      <t>カクホ</t>
    </rPh>
    <rPh sb="137" eb="139">
      <t>シハライ</t>
    </rPh>
    <rPh sb="139" eb="141">
      <t>ノウリョク</t>
    </rPh>
    <rPh sb="142" eb="144">
      <t>モンダイ</t>
    </rPh>
    <phoneticPr fontId="4"/>
  </si>
  <si>
    <t>①有形固定資産減価償却率
　類似団体の平均値を下回っていますが、有形固定資産の帳簿価格に対する減価償却累計額は毎年増加しており、更新時期を迎える資産が増加しています。
②管渠老朽化率
　類似団体の平均値を下回っており、耐用年数を経過した管きょは比較的少ない状況ですが、更新時期を迎える管きょが増加しています。
③管渠改善率
　類似団体の平均値を下回っています。</t>
    <rPh sb="64" eb="66">
      <t>コウシン</t>
    </rPh>
    <rPh sb="66" eb="68">
      <t>ジキ</t>
    </rPh>
    <rPh sb="69" eb="70">
      <t>ムカ</t>
    </rPh>
    <rPh sb="72" eb="74">
      <t>シサン</t>
    </rPh>
    <rPh sb="75" eb="77">
      <t>ゾウカ</t>
    </rPh>
    <rPh sb="134" eb="138">
      <t>コウシンジキ</t>
    </rPh>
    <rPh sb="139" eb="140">
      <t>ムカ</t>
    </rPh>
    <rPh sb="142" eb="143">
      <t>カン</t>
    </rPh>
    <rPh sb="146" eb="148">
      <t>ゾウカ</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</si>
  <si>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施設や管きょの老朽化の状況は類似団体の平均値を下回っていますが、管渠改善率は平均値を下回っており、今後の老朽化の進行により、改築等の費用が増加することが見込まれます。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こうしたことから、中期経営プラン（令和2年度～令和5年度）に掲げた老朽化対策等に重点を置いた整備計画とその裏付けとなる経営計画を着実に実行し健全で効率的な運営に努めていきます。</t>
    <rPh sb="311" eb="313">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</si>
</sst>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0.36</c:v>
                </c:pt>
                <c:pt idx="1">
                  <c:v>0.22</c:v>
                </c:pt>
                <c:pt idx="2">
                  <c:v>0.2</c:v>
                </c:pt>
                <c:pt idx="3">
                  <c:v>0.32</c:v>
                </c:pt>
                <c:pt idx="4">
                  <c:v>0.28999999999999998</c:v>
                </c:pt>
              </c:numCache>
            </c:numRef>
          </c:val>
          <c:extLst>
            <c:ext xmlns:c16="http://schemas.microsoft.com/office/drawing/2014/chart" uri="{C3380CC4-5D6E-409C-BE32-E72D297353CC}">
              <c16:uniqueId val="{00000000-42E1-4040-9281-530C4329BA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42E1-4040-9281-530C4329BA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63.89</c:v>
                </c:pt>
                <c:pt idx="1">
                  <c:v>62.97</c:v>
                </c:pt>
                <c:pt idx="2">
                  <c:v>63.02</c:v>
                </c:pt>
                <c:pt idx="3">
                  <c:v>63.28</c:v>
                </c:pt>
                <c:pt idx="4">
                  <c:v>62.96</c:v>
                </c:pt>
              </c:numCache>
            </c:numRef>
          </c:val>
          <c:extLst>
            <c:ext xmlns:c16="http://schemas.microsoft.com/office/drawing/2014/chart" uri="{C3380CC4-5D6E-409C-BE32-E72D297353CC}">
              <c16:uniqueId val="{00000000-19E5-4D9A-BFFC-2761F7336D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19E5-4D9A-BFFC-2761F7336D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97.75</c:v>
                </c:pt>
                <c:pt idx="1">
                  <c:v>98.04</c:v>
                </c:pt>
                <c:pt idx="2">
                  <c:v>98.25</c:v>
                </c:pt>
                <c:pt idx="3">
                  <c:v>98.81</c:v>
                </c:pt>
                <c:pt idx="4">
                  <c:v>98.89</c:v>
                </c:pt>
              </c:numCache>
            </c:numRef>
          </c:val>
          <c:extLst>
            <c:ext xmlns:c16="http://schemas.microsoft.com/office/drawing/2014/chart" uri="{C3380CC4-5D6E-409C-BE32-E72D297353CC}">
              <c16:uniqueId val="{00000000-D1DF-493E-ABD7-79A2AAB607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D1DF-493E-ABD7-79A2AAB607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103.25</c:v>
                </c:pt>
                <c:pt idx="1">
                  <c:v>103.47</c:v>
                </c:pt>
                <c:pt idx="2">
                  <c:v>102.96</c:v>
                </c:pt>
                <c:pt idx="3">
                  <c:v>102.55</c:v>
                </c:pt>
                <c:pt idx="4">
                  <c:v>101.1</c:v>
                </c:pt>
              </c:numCache>
            </c:numRef>
          </c:val>
          <c:extLst>
            <c:ext xmlns:c16="http://schemas.microsoft.com/office/drawing/2014/chart" uri="{C3380CC4-5D6E-409C-BE32-E72D297353CC}">
              <c16:uniqueId val="{00000000-2D4A-4EE8-BBD9-18AA1FEEEF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D4A-4EE8-BBD9-18AA1FEEEF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43.31</c:v>
                </c:pt>
                <c:pt idx="1">
                  <c:v>44.76</c:v>
                </c:pt>
                <c:pt idx="2">
                  <c:v>46.25</c:v>
                </c:pt>
                <c:pt idx="3">
                  <c:v>47.27</c:v>
                </c:pt>
                <c:pt idx="4">
                  <c:v>48.63</c:v>
                </c:pt>
              </c:numCache>
            </c:numRef>
          </c:val>
          <c:extLst>
            <c:ext xmlns:c16="http://schemas.microsoft.com/office/drawing/2014/chart" uri="{C3380CC4-5D6E-409C-BE32-E72D297353CC}">
              <c16:uniqueId val="{00000000-D03B-4A07-BF45-947A6FFB95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D03B-4A07-BF45-947A6FFB95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6.83</c:v>
                </c:pt>
                <c:pt idx="1">
                  <c:v>7.49</c:v>
                </c:pt>
                <c:pt idx="2">
                  <c:v>8.17</c:v>
                </c:pt>
                <c:pt idx="3">
                  <c:v>8.59</c:v>
                </c:pt>
                <c:pt idx="4">
                  <c:v>9.7100000000000009</c:v>
                </c:pt>
              </c:numCache>
            </c:numRef>
          </c:val>
          <c:extLst>
            <c:ext xmlns:c16="http://schemas.microsoft.com/office/drawing/2014/chart" uri="{C3380CC4-5D6E-409C-BE32-E72D297353CC}">
              <c16:uniqueId val="{00000000-732F-4A04-90C2-F9972D267E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32F-4A04-90C2-F9972D267E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9-4A20-A897-688E486FDA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69F9-4A20-A897-688E486FDA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30.19</c:v>
                </c:pt>
                <c:pt idx="1">
                  <c:v>23.01</c:v>
                </c:pt>
                <c:pt idx="2">
                  <c:v>23.87</c:v>
                </c:pt>
                <c:pt idx="3">
                  <c:v>19.84</c:v>
                </c:pt>
                <c:pt idx="4">
                  <c:v>19.5</c:v>
                </c:pt>
              </c:numCache>
            </c:numRef>
          </c:val>
          <c:extLst>
            <c:ext xmlns:c16="http://schemas.microsoft.com/office/drawing/2014/chart" uri="{C3380CC4-5D6E-409C-BE32-E72D297353CC}">
              <c16:uniqueId val="{00000000-D7B2-4755-A518-B1A6DFCD15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7B2-4755-A518-B1A6DFCD15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1031.53</c:v>
                </c:pt>
                <c:pt idx="1">
                  <c:v>981.79</c:v>
                </c:pt>
                <c:pt idx="2">
                  <c:v>1054.96</c:v>
                </c:pt>
                <c:pt idx="3">
                  <c:v>993.13</c:v>
                </c:pt>
                <c:pt idx="4">
                  <c:v>955.08</c:v>
                </c:pt>
              </c:numCache>
            </c:numRef>
          </c:val>
          <c:extLst>
            <c:ext xmlns:c16="http://schemas.microsoft.com/office/drawing/2014/chart" uri="{C3380CC4-5D6E-409C-BE32-E72D297353CC}">
              <c16:uniqueId val="{00000000-C875-4132-8516-BF825423D5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C875-4132-8516-BF825423D5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108.7</c:v>
                </c:pt>
                <c:pt idx="1">
                  <c:v>109.8</c:v>
                </c:pt>
                <c:pt idx="2">
                  <c:v>110.02</c:v>
                </c:pt>
                <c:pt idx="3">
                  <c:v>111.55</c:v>
                </c:pt>
                <c:pt idx="4">
                  <c:v>107.76</c:v>
                </c:pt>
              </c:numCache>
            </c:numRef>
          </c:val>
          <c:extLst>
            <c:ext xmlns:c16="http://schemas.microsoft.com/office/drawing/2014/chart" uri="{C3380CC4-5D6E-409C-BE32-E72D297353CC}">
              <c16:uniqueId val="{00000000-C15A-4E5F-BF64-A4633EBFDF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15A-4E5F-BF64-A4633EBFDF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154.54</c:v>
                </c:pt>
                <c:pt idx="1">
                  <c:v>151.47</c:v>
                </c:pt>
                <c:pt idx="2">
                  <c:v>144.72999999999999</c:v>
                </c:pt>
                <c:pt idx="3">
                  <c:v>142.76</c:v>
                </c:pt>
                <c:pt idx="4">
                  <c:v>148.19999999999999</c:v>
                </c:pt>
              </c:numCache>
            </c:numRef>
          </c:val>
          <c:extLst>
            <c:ext xmlns:c16="http://schemas.microsoft.com/office/drawing/2014/chart" uri="{C3380CC4-5D6E-409C-BE32-E72D297353CC}">
              <c16:uniqueId val="{00000000-AF01-4C56-BF92-087299538E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F01-4C56-BF92-087299538E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広島県　広島市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6">
        <f>データ!S6</f>
        <v>1184731</v>
      </c>
      <c r="AM8" s="46"/>
      <c r="AN8" s="46"/>
      <c r="AO8" s="46"/>
      <c r="AP8" s="46"/>
      <c r="AQ8" s="46"/>
      <c r="AR8" s="46"/>
      <c r="AS8" s="46"/>
      <c r="AT8" s="45">
        <f>データ!T6</f>
        <v>906.69</v>
      </c>
      <c r="AU8" s="45"/>
      <c r="AV8" s="45"/>
      <c r="AW8" s="45"/>
      <c r="AX8" s="45"/>
      <c r="AY8" s="45"/>
      <c r="AZ8" s="45"/>
      <c r="BA8" s="45"/>
      <c r="BB8" s="45">
        <f>データ!U6</f>
        <v>1306.6500000000001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51.1</v>
      </c>
      <c r="J10" s="45"/>
      <c r="K10" s="45"/>
      <c r="L10" s="45"/>
      <c r="M10" s="45"/>
      <c r="N10" s="45"/>
      <c r="O10" s="45"/>
      <c r="P10" s="45">
        <f>データ!P6</f>
        <v>95.38</v>
      </c>
      <c r="Q10" s="45"/>
      <c r="R10" s="45"/>
      <c r="S10" s="45"/>
      <c r="T10" s="45"/>
      <c r="U10" s="45"/>
      <c r="V10" s="45"/>
      <c r="W10" s="45">
        <f>データ!Q6</f>
        <v>84.22</v>
      </c>
      <c r="X10" s="45"/>
      <c r="Y10" s="45"/>
      <c r="Z10" s="45"/>
      <c r="AA10" s="45"/>
      <c r="AB10" s="45"/>
      <c r="AC10" s="45"/>
      <c r="AD10" s="46">
        <f>データ!R6</f>
        <v>2260</v>
      </c>
      <c r="AE10" s="46"/>
      <c r="AF10" s="46"/>
      <c r="AG10" s="46"/>
      <c r="AH10" s="46"/>
      <c r="AI10" s="46"/>
      <c r="AJ10" s="46"/>
      <c r="AK10" s="2"/>
      <c r="AL10" s="46">
        <f>データ!V6</f>
        <v>1127230</v>
      </c>
      <c r="AM10" s="46"/>
      <c r="AN10" s="46"/>
      <c r="AO10" s="46"/>
      <c r="AP10" s="46"/>
      <c r="AQ10" s="46"/>
      <c r="AR10" s="46"/>
      <c r="AS10" s="46"/>
      <c r="AT10" s="45">
        <f>データ!W6</f>
        <v>143.13999999999999</v>
      </c>
      <c r="AU10" s="45"/>
      <c r="AV10" s="45"/>
      <c r="AW10" s="45"/>
      <c r="AX10" s="45"/>
      <c r="AY10" s="45"/>
      <c r="AZ10" s="45"/>
      <c r="BA10" s="45"/>
      <c r="BB10" s="45">
        <f>データ!X6</f>
        <v>7875.02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SF3ZpqhMj1/9QXfbvANHh/yK6/wif0vR5qJ/U+ZlUlDImPslc5wCHZm9SqmA0tPUY57wGmKuHYs5Elu0nL4PQ==" saltValue="VyM/gqsYQ7pVRFXExHmW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341002</v>
      </c>
      <c r="D6" s="19">
        <f t="shared" si="3"/>
        <v>46</v>
      </c>
      <c r="E6" s="19">
        <f t="shared" si="3"/>
        <v>17</v>
      </c>
      <c r="F6" s="19">
        <f t="shared" si="3"/>
        <v>1</v>
      </c>
      <c r="G6" s="19">
        <f t="shared" si="3"/>
        <v>0</v>
      </c>
      <c r="H6" s="19" t="str">
        <f t="shared" si="3"/>
        <v>広島県　広島市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51.1</v>
      </c>
      <c r="P6" s="20">
        <f t="shared" si="3"/>
        <v>95.38</v>
      </c>
      <c r="Q6" s="20">
        <f t="shared" si="3"/>
        <v>84.22</v>
      </c>
      <c r="R6" s="20">
        <f t="shared" si="3"/>
        <v>2260</v>
      </c>
      <c r="S6" s="20">
        <f t="shared" si="3"/>
        <v>1184731</v>
      </c>
      <c r="T6" s="20">
        <f t="shared" si="3"/>
        <v>906.69</v>
      </c>
      <c r="U6" s="20">
        <f t="shared" si="3"/>
        <v>1306.6500000000001</v>
      </c>
      <c r="V6" s="20">
        <f t="shared" si="3"/>
        <v>1127230</v>
      </c>
      <c r="W6" s="20">
        <f t="shared" si="3"/>
        <v>143.13999999999999</v>
      </c>
      <c r="X6" s="20">
        <f t="shared" si="3"/>
        <v>7875.02</v>
      </c>
      <c r="Y6" s="21">
        <f>IF(Y7="",NA(),Y7)</f>
        <v>103.25</v>
      </c>
      <c r="Z6" s="21">
        <f t="shared" ref="Z6:AH6" si="4">IF(Z7="",NA(),Z7)</f>
        <v>103.47</v>
      </c>
      <c r="AA6" s="21">
        <f t="shared" si="4"/>
        <v>102.96</v>
      </c>
      <c r="AB6" s="21">
        <f t="shared" si="4"/>
        <v>102.55</v>
      </c>
      <c r="AC6" s="21">
        <f t="shared" si="4"/>
        <v>101.1</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30.19</v>
      </c>
      <c r="AV6" s="21">
        <f t="shared" ref="AV6:BD6" si="6">IF(AV7="",NA(),AV7)</f>
        <v>23.01</v>
      </c>
      <c r="AW6" s="21">
        <f t="shared" si="6"/>
        <v>23.87</v>
      </c>
      <c r="AX6" s="21">
        <f t="shared" si="6"/>
        <v>19.84</v>
      </c>
      <c r="AY6" s="21">
        <f t="shared" si="6"/>
        <v>19.5</v>
      </c>
      <c r="AZ6" s="21">
        <f t="shared" si="6"/>
        <v>70.08</v>
      </c>
      <c r="BA6" s="21">
        <f t="shared" si="6"/>
        <v>72.92</v>
      </c>
      <c r="BB6" s="21">
        <f t="shared" si="6"/>
        <v>71.39</v>
      </c>
      <c r="BC6" s="21">
        <f t="shared" si="6"/>
        <v>74.09</v>
      </c>
      <c r="BD6" s="21">
        <f t="shared" si="6"/>
        <v>71.900000000000006</v>
      </c>
      <c r="BE6" s="20" t="str">
        <f>IF(BE7="","",IF(BE7="-","【-】","【"&amp;SUBSTITUTE(TEXT(BE7,"#,##0.00"),"-","△")&amp;"】"))</f>
        <v>【73.44】</v>
      </c>
      <c r="BF6" s="21">
        <f>IF(BF7="",NA(),BF7)</f>
        <v>1031.53</v>
      </c>
      <c r="BG6" s="21">
        <f t="shared" ref="BG6:BO6" si="7">IF(BG7="",NA(),BG7)</f>
        <v>981.79</v>
      </c>
      <c r="BH6" s="21">
        <f t="shared" si="7"/>
        <v>1054.96</v>
      </c>
      <c r="BI6" s="21">
        <f t="shared" si="7"/>
        <v>993.13</v>
      </c>
      <c r="BJ6" s="21">
        <f t="shared" si="7"/>
        <v>955.08</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108.7</v>
      </c>
      <c r="BR6" s="21">
        <f t="shared" ref="BR6:BZ6" si="8">IF(BR7="",NA(),BR7)</f>
        <v>109.8</v>
      </c>
      <c r="BS6" s="21">
        <f t="shared" si="8"/>
        <v>110.02</v>
      </c>
      <c r="BT6" s="21">
        <f t="shared" si="8"/>
        <v>111.55</v>
      </c>
      <c r="BU6" s="21">
        <f t="shared" si="8"/>
        <v>107.76</v>
      </c>
      <c r="BV6" s="21">
        <f t="shared" si="8"/>
        <v>112.43</v>
      </c>
      <c r="BW6" s="21">
        <f t="shared" si="8"/>
        <v>110.92</v>
      </c>
      <c r="BX6" s="21">
        <f t="shared" si="8"/>
        <v>105.67</v>
      </c>
      <c r="BY6" s="21">
        <f t="shared" si="8"/>
        <v>105.37</v>
      </c>
      <c r="BZ6" s="21">
        <f t="shared" si="8"/>
        <v>99.93</v>
      </c>
      <c r="CA6" s="20" t="str">
        <f>IF(CA7="","",IF(CA7="-","【-】","【"&amp;SUBSTITUTE(TEXT(CA7,"#,##0.00"),"-","△")&amp;"】"))</f>
        <v>【97.61】</v>
      </c>
      <c r="CB6" s="21">
        <f>IF(CB7="",NA(),CB7)</f>
        <v>154.54</v>
      </c>
      <c r="CC6" s="21">
        <f t="shared" ref="CC6:CK6" si="9">IF(CC7="",NA(),CC7)</f>
        <v>151.47</v>
      </c>
      <c r="CD6" s="21">
        <f t="shared" si="9"/>
        <v>144.72999999999999</v>
      </c>
      <c r="CE6" s="21">
        <f t="shared" si="9"/>
        <v>142.76</v>
      </c>
      <c r="CF6" s="21">
        <f t="shared" si="9"/>
        <v>148.19999999999999</v>
      </c>
      <c r="CG6" s="21">
        <f t="shared" si="9"/>
        <v>118.55</v>
      </c>
      <c r="CH6" s="21">
        <f t="shared" si="9"/>
        <v>119.33</v>
      </c>
      <c r="CI6" s="21">
        <f t="shared" si="9"/>
        <v>118.72</v>
      </c>
      <c r="CJ6" s="21">
        <f t="shared" si="9"/>
        <v>120.5</v>
      </c>
      <c r="CK6" s="21">
        <f t="shared" si="9"/>
        <v>127.3</v>
      </c>
      <c r="CL6" s="20" t="str">
        <f>IF(CL7="","",IF(CL7="-","【-】","【"&amp;SUBSTITUTE(TEXT(CL7,"#,##0.00"),"-","△")&amp;"】"))</f>
        <v>【138.29】</v>
      </c>
      <c r="CM6" s="21">
        <f>IF(CM7="",NA(),CM7)</f>
        <v>63.89</v>
      </c>
      <c r="CN6" s="21">
        <f t="shared" ref="CN6:CV6" si="10">IF(CN7="",NA(),CN7)</f>
        <v>62.97</v>
      </c>
      <c r="CO6" s="21">
        <f t="shared" si="10"/>
        <v>63.02</v>
      </c>
      <c r="CP6" s="21">
        <f t="shared" si="10"/>
        <v>63.28</v>
      </c>
      <c r="CQ6" s="21">
        <f t="shared" si="10"/>
        <v>62.96</v>
      </c>
      <c r="CR6" s="21">
        <f t="shared" si="10"/>
        <v>57.38</v>
      </c>
      <c r="CS6" s="21">
        <f t="shared" si="10"/>
        <v>58.09</v>
      </c>
      <c r="CT6" s="21">
        <f t="shared" si="10"/>
        <v>58.16</v>
      </c>
      <c r="CU6" s="21">
        <f t="shared" si="10"/>
        <v>58.91</v>
      </c>
      <c r="CV6" s="21">
        <f t="shared" si="10"/>
        <v>58.31</v>
      </c>
      <c r="CW6" s="20" t="str">
        <f>IF(CW7="","",IF(CW7="-","【-】","【"&amp;SUBSTITUTE(TEXT(CW7,"#,##0.00"),"-","△")&amp;"】"))</f>
        <v>【59.10】</v>
      </c>
      <c r="CX6" s="21">
        <f>IF(CX7="",NA(),CX7)</f>
        <v>97.75</v>
      </c>
      <c r="CY6" s="21">
        <f t="shared" ref="CY6:DG6" si="11">IF(CY7="",NA(),CY7)</f>
        <v>98.04</v>
      </c>
      <c r="CZ6" s="21">
        <f t="shared" si="11"/>
        <v>98.25</v>
      </c>
      <c r="DA6" s="21">
        <f t="shared" si="11"/>
        <v>98.81</v>
      </c>
      <c r="DB6" s="21">
        <f t="shared" si="11"/>
        <v>98.89</v>
      </c>
      <c r="DC6" s="21">
        <f t="shared" si="11"/>
        <v>98.98</v>
      </c>
      <c r="DD6" s="21">
        <f t="shared" si="11"/>
        <v>99.01</v>
      </c>
      <c r="DE6" s="21">
        <f t="shared" si="11"/>
        <v>99.1</v>
      </c>
      <c r="DF6" s="21">
        <f t="shared" si="11"/>
        <v>99.16</v>
      </c>
      <c r="DG6" s="21">
        <f t="shared" si="11"/>
        <v>99.21</v>
      </c>
      <c r="DH6" s="20" t="str">
        <f>IF(DH7="","",IF(DH7="-","【-】","【"&amp;SUBSTITUTE(TEXT(DH7,"#,##0.00"),"-","△")&amp;"】"))</f>
        <v>【95.82】</v>
      </c>
      <c r="DI6" s="21">
        <f>IF(DI7="",NA(),DI7)</f>
        <v>43.31</v>
      </c>
      <c r="DJ6" s="21">
        <f t="shared" ref="DJ6:DR6" si="12">IF(DJ7="",NA(),DJ7)</f>
        <v>44.76</v>
      </c>
      <c r="DK6" s="21">
        <f t="shared" si="12"/>
        <v>46.25</v>
      </c>
      <c r="DL6" s="21">
        <f t="shared" si="12"/>
        <v>47.27</v>
      </c>
      <c r="DM6" s="21">
        <f t="shared" si="12"/>
        <v>48.63</v>
      </c>
      <c r="DN6" s="21">
        <f t="shared" si="12"/>
        <v>47.06</v>
      </c>
      <c r="DO6" s="21">
        <f t="shared" si="12"/>
        <v>48.25</v>
      </c>
      <c r="DP6" s="21">
        <f t="shared" si="12"/>
        <v>49.35</v>
      </c>
      <c r="DQ6" s="21">
        <f t="shared" si="12"/>
        <v>50.38</v>
      </c>
      <c r="DR6" s="21">
        <f t="shared" si="12"/>
        <v>51.54</v>
      </c>
      <c r="DS6" s="20" t="str">
        <f>IF(DS7="","",IF(DS7="-","【-】","【"&amp;SUBSTITUTE(TEXT(DS7,"#,##0.00"),"-","△")&amp;"】"))</f>
        <v>【39.74】</v>
      </c>
      <c r="DT6" s="21">
        <f>IF(DT7="",NA(),DT7)</f>
        <v>6.83</v>
      </c>
      <c r="DU6" s="21">
        <f t="shared" ref="DU6:EC6" si="13">IF(DU7="",NA(),DU7)</f>
        <v>7.49</v>
      </c>
      <c r="DV6" s="21">
        <f t="shared" si="13"/>
        <v>8.17</v>
      </c>
      <c r="DW6" s="21">
        <f t="shared" si="13"/>
        <v>8.59</v>
      </c>
      <c r="DX6" s="21">
        <f t="shared" si="13"/>
        <v>9.7100000000000009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0.36</v>
      </c>
      <c r="EF6" s="21">
        <f t="shared" ref="EF6:EN6" si="14">IF(EF7="",NA(),EF7)</f>
        <v>0.22</v>
      </c>
      <c r="EG6" s="21">
        <f t="shared" si="14"/>
        <v>0.2</v>
      </c>
      <c r="EH6" s="21">
        <f t="shared" si="14"/>
        <v>0.32</v>
      </c>
      <c r="EI6" s="21">
        <f t="shared" si="14"/>
        <v>0.28999999999999998</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341002</v>
      </c>
      <c r="D7" s="23">
        <v>46</v>
      </c>
      <c r="E7" s="23">
        <v>17</v>
      </c>
      <c r="F7" s="23">
        <v>1</v>
      </c>
      <c r="G7" s="23">
        <v>0</v>
      </c>
      <c r="H7" s="23" t="s">
        <v>96</v>
      </c>
      <c r="I7" s="23" t="s">
        <v>97</v>
      </c>
      <c r="J7" s="23" t="s">
        <v>98</v>
      </c>
      <c r="K7" s="23" t="s">
        <v>99</v>
      </c>
      <c r="L7" s="23" t="s">
        <v>100</v>
      </c>
      <c r="M7" s="23" t="s">
        <v>101</v>
      </c>
      <c r="N7" s="24" t="s">
        <v>102</v>
      </c>
      <c r="O7" s="24">
        <v>51.1</v>
      </c>
      <c r="P7" s="24">
        <v>95.38</v>
      </c>
      <c r="Q7" s="24">
        <v>84.22</v>
      </c>
      <c r="R7" s="24">
        <v>2260</v>
      </c>
      <c r="S7" s="24">
        <v>1184731</v>
      </c>
      <c r="T7" s="24">
        <v>906.69</v>
      </c>
      <c r="U7" s="24">
        <v>1306.6500000000001</v>
      </c>
      <c r="V7" s="24">
        <v>1127230</v>
      </c>
      <c r="W7" s="24">
        <v>143.13999999999999</v>
      </c>
      <c r="X7" s="24">
        <v>7875.02</v>
      </c>
      <c r="Y7" s="24">
        <v>103.25</v>
      </c>
      <c r="Z7" s="24">
        <v>103.47</v>
      </c>
      <c r="AA7" s="24">
        <v>102.96</v>
      </c>
      <c r="AB7" s="24">
        <v>102.55</v>
      </c>
      <c r="AC7" s="24">
        <v>101.1</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30.19</v>
      </c>
      <c r="AV7" s="24">
        <v>23.01</v>
      </c>
      <c r="AW7" s="24">
        <v>23.87</v>
      </c>
      <c r="AX7" s="24">
        <v>19.84</v>
      </c>
      <c r="AY7" s="24">
        <v>19.5</v>
      </c>
      <c r="AZ7" s="24">
        <v>70.08</v>
      </c>
      <c r="BA7" s="24">
        <v>72.92</v>
      </c>
      <c r="BB7" s="24">
        <v>71.39</v>
      </c>
      <c r="BC7" s="24">
        <v>74.09</v>
      </c>
      <c r="BD7" s="24">
        <v>71.900000000000006</v>
      </c>
      <c r="BE7" s="24">
        <v>73.44</v>
      </c>
      <c r="BF7" s="24">
        <v>1031.53</v>
      </c>
      <c r="BG7" s="24">
        <v>981.79</v>
      </c>
      <c r="BH7" s="24">
        <v>1054.96</v>
      </c>
      <c r="BI7" s="24">
        <v>993.13</v>
      </c>
      <c r="BJ7" s="24">
        <v>955.08</v>
      </c>
      <c r="BK7" s="24">
        <v>537.13</v>
      </c>
      <c r="BL7" s="24">
        <v>531.38</v>
      </c>
      <c r="BM7" s="24">
        <v>551.04</v>
      </c>
      <c r="BN7" s="24">
        <v>523.58000000000004</v>
      </c>
      <c r="BO7" s="24">
        <v>508.99</v>
      </c>
      <c r="BP7" s="24">
        <v>652.82000000000005</v>
      </c>
      <c r="BQ7" s="24">
        <v>108.7</v>
      </c>
      <c r="BR7" s="24">
        <v>109.8</v>
      </c>
      <c r="BS7" s="24">
        <v>110.02</v>
      </c>
      <c r="BT7" s="24">
        <v>111.55</v>
      </c>
      <c r="BU7" s="24">
        <v>107.76</v>
      </c>
      <c r="BV7" s="24">
        <v>112.43</v>
      </c>
      <c r="BW7" s="24">
        <v>110.92</v>
      </c>
      <c r="BX7" s="24">
        <v>105.67</v>
      </c>
      <c r="BY7" s="24">
        <v>105.37</v>
      </c>
      <c r="BZ7" s="24">
        <v>99.93</v>
      </c>
      <c r="CA7" s="24">
        <v>97.61</v>
      </c>
      <c r="CB7" s="24">
        <v>154.54</v>
      </c>
      <c r="CC7" s="24">
        <v>151.47</v>
      </c>
      <c r="CD7" s="24">
        <v>144.72999999999999</v>
      </c>
      <c r="CE7" s="24">
        <v>142.76</v>
      </c>
      <c r="CF7" s="24">
        <v>148.19999999999999</v>
      </c>
      <c r="CG7" s="24">
        <v>118.55</v>
      </c>
      <c r="CH7" s="24">
        <v>119.33</v>
      </c>
      <c r="CI7" s="24">
        <v>118.72</v>
      </c>
      <c r="CJ7" s="24">
        <v>120.5</v>
      </c>
      <c r="CK7" s="24">
        <v>127.3</v>
      </c>
      <c r="CL7" s="24">
        <v>138.29</v>
      </c>
      <c r="CM7" s="24">
        <v>63.89</v>
      </c>
      <c r="CN7" s="24">
        <v>62.97</v>
      </c>
      <c r="CO7" s="24">
        <v>63.02</v>
      </c>
      <c r="CP7" s="24">
        <v>63.28</v>
      </c>
      <c r="CQ7" s="24">
        <v>62.96</v>
      </c>
      <c r="CR7" s="24">
        <v>57.38</v>
      </c>
      <c r="CS7" s="24">
        <v>58.09</v>
      </c>
      <c r="CT7" s="24">
        <v>58.16</v>
      </c>
      <c r="CU7" s="24">
        <v>58.91</v>
      </c>
      <c r="CV7" s="24">
        <v>58.31</v>
      </c>
      <c r="CW7" s="24">
        <v>59.1</v>
      </c>
      <c r="CX7" s="24">
        <v>97.75</v>
      </c>
      <c r="CY7" s="24">
        <v>98.04</v>
      </c>
      <c r="CZ7" s="24">
        <v>98.25</v>
      </c>
      <c r="DA7" s="24">
        <v>98.81</v>
      </c>
      <c r="DB7" s="24">
        <v>98.89</v>
      </c>
      <c r="DC7" s="24">
        <v>98.98</v>
      </c>
      <c r="DD7" s="24">
        <v>99.01</v>
      </c>
      <c r="DE7" s="24">
        <v>99.1</v>
      </c>
      <c r="DF7" s="24">
        <v>99.16</v>
      </c>
      <c r="DG7" s="24">
        <v>99.21</v>
      </c>
      <c r="DH7" s="24">
        <v>95.82</v>
      </c>
      <c r="DI7" s="24">
        <v>43.31</v>
      </c>
      <c r="DJ7" s="24">
        <v>44.76</v>
      </c>
      <c r="DK7" s="24">
        <v>46.25</v>
      </c>
      <c r="DL7" s="24">
        <v>47.27</v>
      </c>
      <c r="DM7" s="24">
        <v>48.63</v>
      </c>
      <c r="DN7" s="24">
        <v>47.06</v>
      </c>
      <c r="DO7" s="24">
        <v>48.25</v>
      </c>
      <c r="DP7" s="24">
        <v>49.35</v>
      </c>
      <c r="DQ7" s="24">
        <v>50.38</v>
      </c>
      <c r="DR7" s="24">
        <v>51.54</v>
      </c>
      <c r="DS7" s="24">
        <v>39.74</v>
      </c>
      <c r="DT7" s="24">
        <v>6.83</v>
      </c>
      <c r="DU7" s="24">
        <v>7.49</v>
      </c>
      <c r="DV7" s="24">
        <v>8.17</v>
      </c>
      <c r="DW7" s="24">
        <v>8.59</v>
      </c>
      <c r="DX7" s="24">
        <v>9.7100000000000009</v>
      </c>
      <c r="DY7" s="24">
        <v>9.6300000000000008</v>
      </c>
      <c r="DZ7" s="24">
        <v>10.76</v>
      </c>
      <c r="EA7" s="24">
        <v>12.06</v>
      </c>
      <c r="EB7" s="24">
        <v>13.41</v>
      </c>
      <c r="EC7" s="24">
        <v>15.06</v>
      </c>
      <c r="ED7" s="24">
        <v>7.62</v>
      </c>
      <c r="EE7" s="24">
        <v>0.36</v>
      </c>
      <c r="EF7" s="24">
        <v>0.22</v>
      </c>
      <c r="EG7" s="24">
        <v>0.2</v>
      </c>
      <c r="EH7" s="24">
        <v>0.32</v>
      </c>
      <c r="EI7" s="24">
        <v>0.28999999999999998</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飛鳥 大智</cp:lastModifiedBy>
  <cp:lastPrinted>2024-03-01T02:35:53Z</cp:lastPrinted>
  <dcterms:created xsi:type="dcterms:W3CDTF">2023-12-12T00:50:20Z</dcterms:created>
  <dcterms:modified xsi:type="dcterms:W3CDTF">2024-03-01T02:44:17Z</dcterms:modified>
  <cp:category/>
</cp:coreProperties>
</file>