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codeName="ThisWorkbook"/>
  <xr:revisionPtr xr6:coauthVersionLast="47" xr6:coauthVersionMax="47" documentId="13_ncr:1_{AA88FA67-759B-4D07-B5AC-F5DF11B10C48}" revIDLastSave="0" xr10:uidLastSave="{00000000-0000-0000-0000-000000000000}"/>
  <bookViews>
    <workbookView tabRatio="504" xr2:uid="{00000000-000D-0000-FFFF-FFFF00000000}" windowHeight="15720" windowWidth="29040" xWindow="-28920" yWindow="-2460"/>
  </bookViews>
  <sheets>
    <sheet r:id="rId1" name="介護ロボット等導入支援　調査票" sheetId="10"/>
    <sheet r:id="rId2" name="パッケージ型導入支援　調査票" sheetId="59"/>
  </sheets>
  <externalReferences>
    <externalReference r:id="rId3"/>
  </externalReferences>
  <definedNames>
    <definedName name="_01_北海道">OFFSET(#REF!,0,0,COUNTA(#REF!)-1,1)</definedName>
    <definedName name="_02_青森県">#REF!</definedName>
    <definedName name="_03_岩手県">#REF!</definedName>
    <definedName name="_04_宮城県">#REF!</definedName>
    <definedName name="_05_秋田県">#REF!</definedName>
    <definedName name="_06_山形県">#REF!</definedName>
    <definedName name="_07_福島県">#REF!</definedName>
    <definedName name="_08_茨城県">#REF!</definedName>
    <definedName name="_09_栃木県">#REF!</definedName>
    <definedName name="_10_群馬県">#REF!</definedName>
    <definedName name="_11_埼玉県">#REF!</definedName>
    <definedName name="_12_千葉県">#REF!</definedName>
    <definedName name="_13_東京都">#REF!</definedName>
    <definedName name="_14_神奈川県">#REF!</definedName>
    <definedName name="_15_新潟県">#REF!</definedName>
    <definedName name="_16_富山県">#REF!</definedName>
    <definedName name="_17_石川県">#REF!</definedName>
    <definedName name="_18_福井県">#REF!</definedName>
    <definedName name="_19_山梨県">#REF!</definedName>
    <definedName name="_20_長野県">#REF!</definedName>
    <definedName name="_21_岐阜県">#REF!</definedName>
    <definedName name="_22_静岡県">#REF!</definedName>
    <definedName name="_23_愛知県">#REF!</definedName>
    <definedName name="_24_三重県">#REF!</definedName>
    <definedName name="_25_滋賀県">#REF!</definedName>
    <definedName name="_26_京都府">#REF!</definedName>
    <definedName name="_27_大阪府">#REF!</definedName>
    <definedName name="_28_兵庫県">#REF!</definedName>
    <definedName name="_29_奈良県">#REF!</definedName>
    <definedName name="_30_和歌山県">#REF!</definedName>
    <definedName name="_31_鳥取県">#REF!</definedName>
    <definedName name="_32_島根県">#REF!</definedName>
    <definedName name="_33_岡山県">#REF!</definedName>
    <definedName name="_34_広島県">#REF!</definedName>
    <definedName name="_35_山口県">#REF!</definedName>
    <definedName name="_36_徳島県">#REF!</definedName>
    <definedName name="_37_香川県">#REF!</definedName>
    <definedName name="_38_愛媛県">#REF!</definedName>
    <definedName name="_39_高知県">#REF!</definedName>
    <definedName name="_40_福岡県">#REF!</definedName>
    <definedName name="_41_佐賀県">#REF!</definedName>
    <definedName name="_42_長崎県">#REF!</definedName>
    <definedName name="_43_熊本県">#REF!</definedName>
    <definedName name="_44_大分県">#REF!</definedName>
    <definedName name="_45_宮崎県">#REF!</definedName>
    <definedName name="_46_鹿児島県">#REF!</definedName>
    <definedName name="_47_沖縄県">#REF!</definedName>
    <definedName hidden="1" name="_Order1">255</definedName>
    <definedName hidden="1" name="_Order2">255</definedName>
    <definedName name="Autoshape1">#REF!</definedName>
    <definedName localSheetId="1" name="_xlnm.Print_Area">'パッケージ型導入支援　調査票'!$A$1:$T$27</definedName>
    <definedName localSheetId="0" name="_xlnm.Print_Area">'介護ロボット等導入支援　調査票'!$A$1:$P$36</definedName>
    <definedName name="_xlnm.Print_Area">#REF!</definedName>
    <definedName name="syuukeihyou11">[1]集計表２!$A$3:$AD$109</definedName>
    <definedName localSheetId="0" name="グループホーム">'介護ロボット等導入支援　調査票'!$C$46:$C$52</definedName>
    <definedName localSheetId="0" name="居宅介護">'介護ロボット等導入支援　調査票'!$D$46:$D$51</definedName>
    <definedName localSheetId="0" name="重度障害者等包括支援">'介護ロボット等導入支援　調査票'!$G$46:$G$51</definedName>
    <definedName localSheetId="0" name="重度訪問介護">'介護ロボット等導入支援　調査票'!$E$46:$E$51</definedName>
    <definedName localSheetId="0" name="障害者支援施設">'介護ロボット等導入支援　調査票'!$B$46:$B$52</definedName>
    <definedName localSheetId="0" name="短期入所">'介護ロボット等導入支援　調査票'!$F$46:$F$51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59" l="1"/>
  <c r="Q8" i="59"/>
  <c r="Q9" i="59"/>
  <c r="Q10" i="59"/>
  <c r="Q11" i="59"/>
  <c r="Q12" i="59"/>
  <c r="Q13" i="59"/>
  <c r="Q14" i="59"/>
  <c r="Q15" i="59"/>
  <c r="Q16" i="59"/>
  <c r="Q6" i="59"/>
  <c r="D5" i="10"/>
  <c r="D6" i="10"/>
  <c r="D7" i="10"/>
  <c r="K6" i="10"/>
  <c r="J6" i="10"/>
  <c r="K5" i="10"/>
  <c r="J5" i="10"/>
  <c r="L6" i="10" l="1"/>
  <c r="M6" i="10" s="1"/>
  <c r="L5" i="10"/>
  <c r="M5" i="10" s="1"/>
  <c r="D14" i="59" l="1"/>
  <c r="D12" i="59"/>
  <c r="D13" i="59"/>
  <c r="K9" i="59"/>
  <c r="L9" i="59" s="1"/>
  <c r="K10" i="59"/>
  <c r="L10" i="59" s="1"/>
  <c r="D7" i="59"/>
  <c r="D6" i="59" l="1"/>
  <c r="D8" i="59"/>
  <c r="K6" i="59"/>
  <c r="L6" i="59" s="1"/>
  <c r="X16" i="59" l="1"/>
  <c r="W16" i="59"/>
  <c r="K16" i="59"/>
  <c r="L16" i="59" s="1"/>
  <c r="D16" i="59"/>
  <c r="X15" i="59"/>
  <c r="W15" i="59"/>
  <c r="K15" i="59"/>
  <c r="L15" i="59" s="1"/>
  <c r="D15" i="59"/>
  <c r="X14" i="59"/>
  <c r="W14" i="59"/>
  <c r="K14" i="59"/>
  <c r="L14" i="59" s="1"/>
  <c r="X13" i="59"/>
  <c r="W13" i="59"/>
  <c r="K13" i="59"/>
  <c r="L13" i="59" s="1"/>
  <c r="X12" i="59"/>
  <c r="W12" i="59"/>
  <c r="K12" i="59"/>
  <c r="L12" i="59" s="1"/>
  <c r="X11" i="59"/>
  <c r="W11" i="59"/>
  <c r="K11" i="59"/>
  <c r="L11" i="59" s="1"/>
  <c r="D11" i="59"/>
  <c r="X10" i="59"/>
  <c r="W10" i="59"/>
  <c r="D10" i="59"/>
  <c r="R10" i="59" s="1"/>
  <c r="X9" i="59"/>
  <c r="W9" i="59"/>
  <c r="D9" i="59"/>
  <c r="X8" i="59"/>
  <c r="W8" i="59"/>
  <c r="K8" i="59"/>
  <c r="L8" i="59" s="1"/>
  <c r="X7" i="59"/>
  <c r="W7" i="59"/>
  <c r="K7" i="59"/>
  <c r="L7" i="59" s="1"/>
  <c r="X6" i="59"/>
  <c r="W6" i="59"/>
  <c r="R7" i="59" l="1"/>
  <c r="M8" i="59"/>
  <c r="M7" i="59"/>
  <c r="R11" i="59"/>
  <c r="R12" i="59"/>
  <c r="R13" i="59"/>
  <c r="R14" i="59"/>
  <c r="R15" i="59"/>
  <c r="R16" i="59"/>
  <c r="M6" i="59"/>
  <c r="R9" i="59"/>
  <c r="R8" i="59"/>
  <c r="M10" i="59"/>
  <c r="S10" i="59" s="1"/>
  <c r="T10" i="59" s="1"/>
  <c r="M9" i="59"/>
  <c r="R6" i="59"/>
  <c r="Y14" i="59"/>
  <c r="Y15" i="59"/>
  <c r="Y13" i="59"/>
  <c r="M11" i="59"/>
  <c r="Y7" i="59"/>
  <c r="Y8" i="59"/>
  <c r="Y11" i="59"/>
  <c r="Y12" i="59"/>
  <c r="Y9" i="59"/>
  <c r="Y10" i="59"/>
  <c r="M13" i="59"/>
  <c r="Y6" i="59"/>
  <c r="M15" i="59"/>
  <c r="Y16" i="59"/>
  <c r="L17" i="59"/>
  <c r="M12" i="59"/>
  <c r="M16" i="59"/>
  <c r="M14" i="59"/>
  <c r="S13" i="59" l="1"/>
  <c r="T13" i="59" s="1"/>
  <c r="S7" i="59"/>
  <c r="T7" i="59" s="1"/>
  <c r="S15" i="59"/>
  <c r="T15" i="59" s="1"/>
  <c r="S12" i="59"/>
  <c r="T12" i="59" s="1"/>
  <c r="S6" i="59"/>
  <c r="T6" i="59" s="1"/>
  <c r="S14" i="59"/>
  <c r="T14" i="59" s="1"/>
  <c r="S9" i="59"/>
  <c r="T9" i="59" s="1"/>
  <c r="S11" i="59"/>
  <c r="T11" i="59" s="1"/>
  <c r="R17" i="59"/>
  <c r="S16" i="59"/>
  <c r="T16" i="59" s="1"/>
  <c r="S8" i="59"/>
  <c r="T8" i="59" s="1"/>
  <c r="M17" i="59"/>
  <c r="S17" i="59" l="1"/>
  <c r="T17" i="59"/>
  <c r="K29" i="10" l="1"/>
  <c r="J29" i="10"/>
  <c r="D29" i="10"/>
  <c r="K28" i="10"/>
  <c r="J28" i="10"/>
  <c r="D28" i="10"/>
  <c r="K27" i="10"/>
  <c r="J27" i="10"/>
  <c r="D27" i="10"/>
  <c r="K26" i="10"/>
  <c r="J26" i="10"/>
  <c r="L26" i="10" s="1"/>
  <c r="M26" i="10" s="1"/>
  <c r="D26" i="10"/>
  <c r="K25" i="10"/>
  <c r="J25" i="10"/>
  <c r="D25" i="10"/>
  <c r="K24" i="10"/>
  <c r="J24" i="10"/>
  <c r="D24" i="10"/>
  <c r="K23" i="10"/>
  <c r="J23" i="10"/>
  <c r="D23" i="10"/>
  <c r="K22" i="10"/>
  <c r="J22" i="10"/>
  <c r="D22" i="10"/>
  <c r="K21" i="10"/>
  <c r="J21" i="10"/>
  <c r="D21" i="10"/>
  <c r="K20" i="10"/>
  <c r="J20" i="10"/>
  <c r="D20" i="10"/>
  <c r="K19" i="10"/>
  <c r="J19" i="10"/>
  <c r="D19" i="10"/>
  <c r="K18" i="10"/>
  <c r="J18" i="10"/>
  <c r="D18" i="10"/>
  <c r="K17" i="10"/>
  <c r="J17" i="10"/>
  <c r="D17" i="10"/>
  <c r="K16" i="10"/>
  <c r="J16" i="10"/>
  <c r="D16" i="10"/>
  <c r="K15" i="10"/>
  <c r="J15" i="10"/>
  <c r="D15" i="10"/>
  <c r="K14" i="10"/>
  <c r="J14" i="10"/>
  <c r="L14" i="10" s="1"/>
  <c r="M14" i="10" s="1"/>
  <c r="D14" i="10"/>
  <c r="K13" i="10"/>
  <c r="J13" i="10"/>
  <c r="D13" i="10"/>
  <c r="K12" i="10"/>
  <c r="L12" i="10" s="1"/>
  <c r="J12" i="10"/>
  <c r="K11" i="10"/>
  <c r="J11" i="10"/>
  <c r="K10" i="10"/>
  <c r="J10" i="10"/>
  <c r="K9" i="10"/>
  <c r="J9" i="10"/>
  <c r="K8" i="10"/>
  <c r="J8" i="10"/>
  <c r="K7" i="10"/>
  <c r="J7" i="10"/>
  <c r="L10" i="10" l="1"/>
  <c r="M10" i="10" s="1"/>
  <c r="L22" i="10"/>
  <c r="M22" i="10" s="1"/>
  <c r="L18" i="10"/>
  <c r="M18" i="10" s="1"/>
  <c r="L9" i="10"/>
  <c r="M9" i="10" s="1"/>
  <c r="L16" i="10"/>
  <c r="M16" i="10" s="1"/>
  <c r="L20" i="10"/>
  <c r="M20" i="10" s="1"/>
  <c r="L24" i="10"/>
  <c r="M24" i="10" s="1"/>
  <c r="L28" i="10"/>
  <c r="M28" i="10" s="1"/>
  <c r="L15" i="10"/>
  <c r="M15" i="10" s="1"/>
  <c r="L19" i="10"/>
  <c r="M19" i="10" s="1"/>
  <c r="L23" i="10"/>
  <c r="M23" i="10" s="1"/>
  <c r="L27" i="10"/>
  <c r="M27" i="10" s="1"/>
  <c r="L13" i="10"/>
  <c r="M13" i="10" s="1"/>
  <c r="L17" i="10"/>
  <c r="M17" i="10" s="1"/>
  <c r="L21" i="10"/>
  <c r="M21" i="10" s="1"/>
  <c r="L25" i="10"/>
  <c r="M25" i="10" s="1"/>
  <c r="L29" i="10"/>
  <c r="M29" i="10" s="1"/>
  <c r="D12" i="10"/>
  <c r="D9" i="10"/>
  <c r="L8" i="10"/>
  <c r="M8" i="10" s="1"/>
  <c r="M12" i="10"/>
  <c r="L7" i="10"/>
  <c r="M7" i="10" s="1"/>
  <c r="L11" i="10"/>
  <c r="M11" i="10" s="1"/>
  <c r="D8" i="10"/>
  <c r="D10" i="10"/>
  <c r="D11" i="10"/>
  <c r="N5" i="10" l="1"/>
  <c r="O5" i="10" s="1"/>
  <c r="P5" i="10" s="1"/>
  <c r="N6" i="10"/>
  <c r="O6" i="10" s="1"/>
  <c r="P6" i="10" s="1"/>
  <c r="M30" i="10"/>
  <c r="N27" i="10"/>
  <c r="O27" i="10" s="1"/>
  <c r="N23" i="10"/>
  <c r="O23" i="10" s="1"/>
  <c r="N19" i="10"/>
  <c r="O19" i="10" s="1"/>
  <c r="N15" i="10"/>
  <c r="O15" i="10" s="1"/>
  <c r="N11" i="10"/>
  <c r="O11" i="10" s="1"/>
  <c r="N26" i="10"/>
  <c r="O26" i="10" s="1"/>
  <c r="N22" i="10"/>
  <c r="O22" i="10" s="1"/>
  <c r="N18" i="10"/>
  <c r="O18" i="10" s="1"/>
  <c r="N14" i="10"/>
  <c r="O14" i="10" s="1"/>
  <c r="N10" i="10"/>
  <c r="O10" i="10" s="1"/>
  <c r="N29" i="10"/>
  <c r="O29" i="10" s="1"/>
  <c r="N25" i="10"/>
  <c r="O25" i="10" s="1"/>
  <c r="N21" i="10"/>
  <c r="O21" i="10" s="1"/>
  <c r="N17" i="10"/>
  <c r="O17" i="10" s="1"/>
  <c r="N13" i="10"/>
  <c r="O13" i="10" s="1"/>
  <c r="N9" i="10"/>
  <c r="O9" i="10" s="1"/>
  <c r="N28" i="10"/>
  <c r="O28" i="10" s="1"/>
  <c r="N24" i="10"/>
  <c r="O24" i="10" s="1"/>
  <c r="N20" i="10"/>
  <c r="O20" i="10" s="1"/>
  <c r="N16" i="10"/>
  <c r="O16" i="10" s="1"/>
  <c r="N12" i="10"/>
  <c r="O12" i="10" s="1"/>
  <c r="N7" i="10"/>
  <c r="O7" i="10" s="1"/>
  <c r="N8" i="10"/>
  <c r="O8" i="10" s="1"/>
  <c r="P24" i="10" l="1"/>
  <c r="P8" i="10"/>
  <c r="P15" i="10"/>
  <c r="P22" i="10"/>
  <c r="P20" i="10"/>
  <c r="P19" i="10"/>
  <c r="P25" i="10"/>
  <c r="P27" i="10"/>
  <c r="P13" i="10"/>
  <c r="P28" i="10"/>
  <c r="P18" i="10"/>
  <c r="P9" i="10"/>
  <c r="P7" i="10"/>
  <c r="N30" i="10"/>
  <c r="P11" i="10"/>
  <c r="P29" i="10"/>
  <c r="P14" i="10"/>
  <c r="P10" i="10"/>
  <c r="P26" i="10"/>
  <c r="P23" i="10"/>
  <c r="P16" i="10"/>
  <c r="P21" i="10"/>
  <c r="P12" i="10"/>
  <c r="P17" i="10"/>
  <c r="P30" i="10" l="1"/>
</calcChain>
</file>

<file path=xl/sharedStrings.xml><?xml version="1.0" encoding="utf-8"?>
<sst xmlns="http://schemas.openxmlformats.org/spreadsheetml/2006/main" count="124" uniqueCount="93">
  <si>
    <t>障害児入所施設</t>
  </si>
  <si>
    <t>導入機器名</t>
    <rPh sb="0" eb="2">
      <t>ドウニュウ</t>
    </rPh>
    <rPh sb="2" eb="4">
      <t>キキ</t>
    </rPh>
    <rPh sb="4" eb="5">
      <t>メイ</t>
    </rPh>
    <phoneticPr fontId="22"/>
  </si>
  <si>
    <t>短期入所</t>
  </si>
  <si>
    <t>施設・事業所種別</t>
    <rPh sb="0" eb="2">
      <t>シセツ</t>
    </rPh>
    <rPh sb="3" eb="6">
      <t>ジギョウショ</t>
    </rPh>
    <rPh sb="6" eb="8">
      <t>シュベツ</t>
    </rPh>
    <phoneticPr fontId="22"/>
  </si>
  <si>
    <t>行や列の結合や、自動計算の関数の変更等は行わないこと。</t>
    <rPh sb="2" eb="4">
      <t>ジドウ</t>
    </rPh>
    <rPh sb="4" eb="6">
      <t>ケイサン</t>
    </rPh>
    <rPh sb="7" eb="9">
      <t>カンスウ</t>
    </rPh>
    <rPh sb="10" eb="12">
      <t>ヘンコウ</t>
    </rPh>
    <rPh sb="12" eb="13">
      <t>トウ</t>
    </rPh>
    <rPh sb="14" eb="15">
      <t>オコナ</t>
    </rPh>
    <phoneticPr fontId="22"/>
  </si>
  <si>
    <t>入浴支援</t>
  </si>
  <si>
    <t>１台当たりの
機器購入価格
（Ｂ）</t>
    <rPh sb="1" eb="2">
      <t>ダイ</t>
    </rPh>
    <rPh sb="2" eb="3">
      <t>ア</t>
    </rPh>
    <rPh sb="7" eb="9">
      <t>キキ</t>
    </rPh>
    <rPh sb="9" eb="11">
      <t>コウニュウ</t>
    </rPh>
    <rPh sb="11" eb="13">
      <t>カカク</t>
    </rPh>
    <phoneticPr fontId="22"/>
  </si>
  <si>
    <t>移乗介護</t>
  </si>
  <si>
    <t>グループホーム</t>
  </si>
  <si>
    <t>＜施設・事業所別の補助上限額＞
（障害者支援施設：210万円
グループホーム：150万円
その他事業所：120万円）
（Ｊ）</t>
    <rPh sb="1" eb="3">
      <t>シセツ</t>
    </rPh>
    <rPh sb="4" eb="7">
      <t>ジギョウショ</t>
    </rPh>
    <rPh sb="7" eb="8">
      <t>ベツ</t>
    </rPh>
    <rPh sb="9" eb="11">
      <t>ホジョ</t>
    </rPh>
    <rPh sb="11" eb="14">
      <t>ジョウゲンガク</t>
    </rPh>
    <rPh sb="17" eb="20">
      <t>ショウガイシャ</t>
    </rPh>
    <rPh sb="20" eb="22">
      <t>シエン</t>
    </rPh>
    <rPh sb="22" eb="24">
      <t>シセツ</t>
    </rPh>
    <rPh sb="28" eb="30">
      <t>マンエン</t>
    </rPh>
    <rPh sb="42" eb="44">
      <t>マンエン</t>
    </rPh>
    <rPh sb="47" eb="48">
      <t>タ</t>
    </rPh>
    <rPh sb="48" eb="51">
      <t>ジギョウショ</t>
    </rPh>
    <rPh sb="55" eb="57">
      <t>マンエン</t>
    </rPh>
    <phoneticPr fontId="22"/>
  </si>
  <si>
    <t>機能訓練支援</t>
    <rPh sb="0" eb="2">
      <t>キノウ</t>
    </rPh>
    <rPh sb="2" eb="4">
      <t>クンレン</t>
    </rPh>
    <rPh sb="4" eb="6">
      <t>シエン</t>
    </rPh>
    <phoneticPr fontId="22"/>
  </si>
  <si>
    <t>法人名</t>
    <rPh sb="0" eb="2">
      <t>ホウジン</t>
    </rPh>
    <rPh sb="2" eb="3">
      <t>メイ</t>
    </rPh>
    <phoneticPr fontId="22"/>
  </si>
  <si>
    <t>（単位：円）</t>
    <rPh sb="1" eb="3">
      <t>タンイ</t>
    </rPh>
    <rPh sb="4" eb="5">
      <t>エン</t>
    </rPh>
    <phoneticPr fontId="22"/>
  </si>
  <si>
    <t>排泄支援</t>
  </si>
  <si>
    <t>移動支援</t>
  </si>
  <si>
    <t>見守り・コミュニケーション</t>
  </si>
  <si>
    <t>導入台数
（Ｃ）</t>
    <rPh sb="0" eb="2">
      <t>ドウニュウ</t>
    </rPh>
    <rPh sb="2" eb="4">
      <t>ダイスウ</t>
    </rPh>
    <phoneticPr fontId="22"/>
  </si>
  <si>
    <t>＜施設・事業所単位＞
対象経費の支出予定額
（Ｉ）</t>
    <rPh sb="1" eb="3">
      <t>シセツ</t>
    </rPh>
    <rPh sb="4" eb="6">
      <t>ジギョウ</t>
    </rPh>
    <rPh sb="6" eb="7">
      <t>ショ</t>
    </rPh>
    <rPh sb="7" eb="9">
      <t>タンイ</t>
    </rPh>
    <rPh sb="11" eb="13">
      <t>タイショウ</t>
    </rPh>
    <rPh sb="13" eb="15">
      <t>ケイヒ</t>
    </rPh>
    <rPh sb="16" eb="18">
      <t>シシュツ</t>
    </rPh>
    <rPh sb="18" eb="20">
      <t>ヨテイ</t>
    </rPh>
    <rPh sb="20" eb="21">
      <t>ガク</t>
    </rPh>
    <phoneticPr fontId="22"/>
  </si>
  <si>
    <t>栄養管理支援</t>
    <rPh sb="0" eb="2">
      <t>エイヨウ</t>
    </rPh>
    <rPh sb="2" eb="4">
      <t>カンリ</t>
    </rPh>
    <rPh sb="4" eb="6">
      <t>シエン</t>
    </rPh>
    <phoneticPr fontId="22"/>
  </si>
  <si>
    <t>初期設定に要する費用
（Ｄ）</t>
    <rPh sb="0" eb="2">
      <t>ショキ</t>
    </rPh>
    <rPh sb="2" eb="4">
      <t>セッテイ</t>
    </rPh>
    <rPh sb="5" eb="6">
      <t>ヨウ</t>
    </rPh>
    <rPh sb="8" eb="10">
      <t>ヒヨウ</t>
    </rPh>
    <phoneticPr fontId="22"/>
  </si>
  <si>
    <t>障害者支援施設</t>
  </si>
  <si>
    <t>施設・事業所名</t>
    <rPh sb="0" eb="2">
      <t>シセツ</t>
    </rPh>
    <rPh sb="3" eb="6">
      <t>ジギョウショ</t>
    </rPh>
    <rPh sb="6" eb="7">
      <t>メイ</t>
    </rPh>
    <phoneticPr fontId="22"/>
  </si>
  <si>
    <t>「導入機器名」には、補助対象となるロボット機器を記載。それ以外の付属品等は本体機器に含めて記載すること。</t>
  </si>
  <si>
    <t>「Ａ」欄は、「移乗介護」、「移動支援」、「排泄支援」、「見守り・コミュニケーション」、「入浴支援」、「機能訓練支援」、「栄養管理支援」から選択すること。</t>
    <rPh sb="3" eb="4">
      <t>ラン</t>
    </rPh>
    <rPh sb="7" eb="9">
      <t>イジョウ</t>
    </rPh>
    <rPh sb="9" eb="11">
      <t>カイゴ</t>
    </rPh>
    <rPh sb="14" eb="16">
      <t>イドウ</t>
    </rPh>
    <rPh sb="16" eb="18">
      <t>シエン</t>
    </rPh>
    <rPh sb="21" eb="23">
      <t>ハイセツ</t>
    </rPh>
    <rPh sb="23" eb="25">
      <t>シエン</t>
    </rPh>
    <rPh sb="28" eb="30">
      <t>ミマモ</t>
    </rPh>
    <rPh sb="44" eb="46">
      <t>ニュウヨク</t>
    </rPh>
    <rPh sb="46" eb="48">
      <t>シエン</t>
    </rPh>
    <rPh sb="69" eb="71">
      <t>センタク</t>
    </rPh>
    <phoneticPr fontId="22"/>
  </si>
  <si>
    <t>機器をリース等により導入する場合、年度末までのリース等に要する料金を「Ｂ」欄に記載すること。</t>
    <rPh sb="0" eb="2">
      <t>キキ</t>
    </rPh>
    <rPh sb="6" eb="7">
      <t>トウ</t>
    </rPh>
    <rPh sb="10" eb="12">
      <t>ドウニュウ</t>
    </rPh>
    <rPh sb="14" eb="16">
      <t>バアイ</t>
    </rPh>
    <rPh sb="17" eb="19">
      <t>ネンド</t>
    </rPh>
    <rPh sb="19" eb="20">
      <t>マツ</t>
    </rPh>
    <rPh sb="26" eb="27">
      <t>トウ</t>
    </rPh>
    <rPh sb="28" eb="29">
      <t>ヨウ</t>
    </rPh>
    <rPh sb="31" eb="33">
      <t>リョウキン</t>
    </rPh>
    <rPh sb="37" eb="38">
      <t>ラン</t>
    </rPh>
    <rPh sb="39" eb="41">
      <t>キサイ</t>
    </rPh>
    <phoneticPr fontId="22"/>
  </si>
  <si>
    <t>居宅介護</t>
  </si>
  <si>
    <t>法人名＋施設・事業所名</t>
    <rPh sb="0" eb="2">
      <t>ホウジン</t>
    </rPh>
    <rPh sb="2" eb="3">
      <t>メイ</t>
    </rPh>
    <rPh sb="4" eb="6">
      <t>シセツ</t>
    </rPh>
    <rPh sb="7" eb="10">
      <t>ジギョウショ</t>
    </rPh>
    <rPh sb="10" eb="11">
      <t>メイ</t>
    </rPh>
    <phoneticPr fontId="22"/>
  </si>
  <si>
    <t>重度訪問介護</t>
  </si>
  <si>
    <t>介護ロボット等の種別
（Ａ）</t>
    <rPh sb="0" eb="2">
      <t>カイゴ</t>
    </rPh>
    <rPh sb="6" eb="7">
      <t>トウ</t>
    </rPh>
    <rPh sb="8" eb="10">
      <t>シュベツ</t>
    </rPh>
    <phoneticPr fontId="22"/>
  </si>
  <si>
    <t>重度障害者等包括支援</t>
  </si>
  <si>
    <t>１台当たりの導入経費
（Ｅ＝Ｂ＋Ｄ／Ｃ）</t>
    <rPh sb="1" eb="2">
      <t>ダイ</t>
    </rPh>
    <rPh sb="2" eb="3">
      <t>ア</t>
    </rPh>
    <rPh sb="6" eb="8">
      <t>ドウニュウ</t>
    </rPh>
    <rPh sb="8" eb="10">
      <t>ケイヒ</t>
    </rPh>
    <phoneticPr fontId="22"/>
  </si>
  <si>
    <t>１台当たりの上限額
（30万円又は100万円以内）
（Ｆ）</t>
    <rPh sb="1" eb="2">
      <t>ダイ</t>
    </rPh>
    <rPh sb="2" eb="3">
      <t>ア</t>
    </rPh>
    <rPh sb="6" eb="8">
      <t>ジョウゲン</t>
    </rPh>
    <rPh sb="8" eb="9">
      <t>ガク</t>
    </rPh>
    <rPh sb="13" eb="15">
      <t>マンエン</t>
    </rPh>
    <rPh sb="15" eb="16">
      <t>マタ</t>
    </rPh>
    <rPh sb="20" eb="22">
      <t>マンエン</t>
    </rPh>
    <rPh sb="22" eb="24">
      <t>イナイ</t>
    </rPh>
    <phoneticPr fontId="22"/>
  </si>
  <si>
    <t>１台当たりの金額の選定額
（ＥとＦを比較し少ない方）
（Ｇ）</t>
    <rPh sb="1" eb="2">
      <t>ダイ</t>
    </rPh>
    <rPh sb="2" eb="3">
      <t>ア</t>
    </rPh>
    <rPh sb="6" eb="8">
      <t>キンガク</t>
    </rPh>
    <rPh sb="9" eb="11">
      <t>センテイ</t>
    </rPh>
    <rPh sb="11" eb="12">
      <t>ガク</t>
    </rPh>
    <rPh sb="18" eb="20">
      <t>ヒカク</t>
    </rPh>
    <rPh sb="21" eb="22">
      <t>スク</t>
    </rPh>
    <rPh sb="24" eb="25">
      <t>ホウ</t>
    </rPh>
    <phoneticPr fontId="22"/>
  </si>
  <si>
    <t>所要額
（Ｈ＝Ｃ×Ｇ）</t>
    <rPh sb="0" eb="3">
      <t>ショヨウガク</t>
    </rPh>
    <phoneticPr fontId="22"/>
  </si>
  <si>
    <t>介護ロボット等に係る内容</t>
    <rPh sb="0" eb="2">
      <t>カイゴ</t>
    </rPh>
    <rPh sb="6" eb="7">
      <t>トウ</t>
    </rPh>
    <rPh sb="8" eb="9">
      <t>カカ</t>
    </rPh>
    <rPh sb="10" eb="12">
      <t>ナイヨウ</t>
    </rPh>
    <phoneticPr fontId="31"/>
  </si>
  <si>
    <t>ICTに係る内容</t>
    <rPh sb="4" eb="5">
      <t>カカ</t>
    </rPh>
    <rPh sb="6" eb="8">
      <t>ナイヨウ</t>
    </rPh>
    <phoneticPr fontId="31"/>
  </si>
  <si>
    <t>（単位：円）</t>
    <rPh sb="1" eb="3">
      <t>タンイ</t>
    </rPh>
    <rPh sb="4" eb="5">
      <t>エン</t>
    </rPh>
    <phoneticPr fontId="31"/>
  </si>
  <si>
    <t>施設・事業所種別</t>
    <rPh sb="0" eb="2">
      <t>シセツ</t>
    </rPh>
    <rPh sb="3" eb="6">
      <t>ジギョウショ</t>
    </rPh>
    <rPh sb="6" eb="8">
      <t>シュベツ</t>
    </rPh>
    <phoneticPr fontId="31"/>
  </si>
  <si>
    <t>法人名</t>
    <rPh sb="0" eb="2">
      <t>ホウジン</t>
    </rPh>
    <rPh sb="2" eb="3">
      <t>メイ</t>
    </rPh>
    <phoneticPr fontId="31"/>
  </si>
  <si>
    <t>施設・事業所名</t>
    <rPh sb="0" eb="2">
      <t>シセツ</t>
    </rPh>
    <rPh sb="3" eb="6">
      <t>ジギョウショ</t>
    </rPh>
    <rPh sb="6" eb="7">
      <t>メイ</t>
    </rPh>
    <phoneticPr fontId="31"/>
  </si>
  <si>
    <t>法人名＋施設・事業所名</t>
    <rPh sb="0" eb="2">
      <t>ホウジン</t>
    </rPh>
    <rPh sb="2" eb="3">
      <t>メイ</t>
    </rPh>
    <rPh sb="4" eb="6">
      <t>シセツ</t>
    </rPh>
    <rPh sb="7" eb="10">
      <t>ジギョウショ</t>
    </rPh>
    <rPh sb="10" eb="11">
      <t>メイ</t>
    </rPh>
    <phoneticPr fontId="31"/>
  </si>
  <si>
    <t>導入ロボット機器名</t>
    <rPh sb="0" eb="2">
      <t>ドウニュウ</t>
    </rPh>
    <rPh sb="6" eb="8">
      <t>キキ</t>
    </rPh>
    <rPh sb="8" eb="9">
      <t>メイ</t>
    </rPh>
    <phoneticPr fontId="31"/>
  </si>
  <si>
    <t>介護ロボット等の種別
（Ａ）</t>
    <rPh sb="0" eb="2">
      <t>カイゴ</t>
    </rPh>
    <rPh sb="6" eb="7">
      <t>トウ</t>
    </rPh>
    <rPh sb="8" eb="10">
      <t>シュベツ</t>
    </rPh>
    <phoneticPr fontId="31"/>
  </si>
  <si>
    <t>１台当たりの
機器購入価格
（Ｂ）</t>
    <rPh sb="1" eb="2">
      <t>ダイ</t>
    </rPh>
    <rPh sb="2" eb="3">
      <t>ア</t>
    </rPh>
    <rPh sb="7" eb="9">
      <t>キキ</t>
    </rPh>
    <rPh sb="9" eb="11">
      <t>コウニュウ</t>
    </rPh>
    <rPh sb="11" eb="13">
      <t>カカク</t>
    </rPh>
    <phoneticPr fontId="31"/>
  </si>
  <si>
    <t>導入台数
（Ｃ）</t>
    <rPh sb="0" eb="2">
      <t>ドウニュウ</t>
    </rPh>
    <rPh sb="2" eb="4">
      <t>ダイスウ</t>
    </rPh>
    <phoneticPr fontId="31"/>
  </si>
  <si>
    <t>初期設定に
要する費用
（Ｄ）</t>
    <rPh sb="0" eb="2">
      <t>ショキ</t>
    </rPh>
    <rPh sb="2" eb="4">
      <t>セッテイ</t>
    </rPh>
    <rPh sb="6" eb="7">
      <t>ヨウ</t>
    </rPh>
    <rPh sb="9" eb="11">
      <t>ヒヨウ</t>
    </rPh>
    <phoneticPr fontId="31"/>
  </si>
  <si>
    <r>
      <rPr>
        <b/>
        <sz val="13"/>
        <color rgb="FFFF0000"/>
        <rFont val="ＭＳ Ｐゴシック"/>
        <family val="3"/>
        <charset val="128"/>
      </rPr>
      <t>見守り機器の導入に伴う
通信環境整備に係る費用</t>
    </r>
    <r>
      <rPr>
        <b/>
        <sz val="13"/>
        <color theme="1"/>
        <rFont val="ＭＳ Ｐゴシック"/>
        <family val="3"/>
        <charset val="128"/>
      </rPr>
      <t xml:space="preserve">
</t>
    </r>
    <r>
      <rPr>
        <b/>
        <sz val="14"/>
        <color theme="1"/>
        <rFont val="ＭＳ Ｐゴシック"/>
        <family val="3"/>
        <charset val="128"/>
      </rPr>
      <t>（E)</t>
    </r>
    <phoneticPr fontId="31"/>
  </si>
  <si>
    <t>１台当たりの導入経費
（F＝Ｂ＋Ｄ／Ｃ）</t>
    <rPh sb="1" eb="2">
      <t>ダイ</t>
    </rPh>
    <rPh sb="2" eb="3">
      <t>ア</t>
    </rPh>
    <rPh sb="6" eb="8">
      <t>ドウニュウ</t>
    </rPh>
    <rPh sb="8" eb="10">
      <t>ケイヒ</t>
    </rPh>
    <phoneticPr fontId="31"/>
  </si>
  <si>
    <t>所要額
（Ｇ＝Ｃ×Ｆ＋E）</t>
    <rPh sb="0" eb="3">
      <t>ショヨウガク</t>
    </rPh>
    <phoneticPr fontId="31"/>
  </si>
  <si>
    <t>「導入機器名」には、補助対象となるロボット機器を記載。それ以外の付属品等は本体機器に含めて記載すること。</t>
    <phoneticPr fontId="31"/>
  </si>
  <si>
    <t>「Ａ」欄は、「移乗介護」、「移動支援」、「排泄支援」、「見守り・コミュニケーション」、「入浴支援」、「機能訓練支援」、「栄養管理支援」から選択すること。</t>
    <rPh sb="3" eb="4">
      <t>ラン</t>
    </rPh>
    <rPh sb="7" eb="9">
      <t>イジョウ</t>
    </rPh>
    <rPh sb="9" eb="11">
      <t>カイゴ</t>
    </rPh>
    <rPh sb="14" eb="16">
      <t>イドウ</t>
    </rPh>
    <rPh sb="16" eb="18">
      <t>シエン</t>
    </rPh>
    <rPh sb="21" eb="23">
      <t>ハイセツ</t>
    </rPh>
    <rPh sb="23" eb="25">
      <t>シエン</t>
    </rPh>
    <rPh sb="28" eb="30">
      <t>ミマモ</t>
    </rPh>
    <rPh sb="44" eb="46">
      <t>ニュウヨク</t>
    </rPh>
    <rPh sb="46" eb="48">
      <t>シエン</t>
    </rPh>
    <rPh sb="51" eb="53">
      <t>キノウ</t>
    </rPh>
    <rPh sb="53" eb="55">
      <t>クンレン</t>
    </rPh>
    <rPh sb="55" eb="57">
      <t>シエン</t>
    </rPh>
    <rPh sb="60" eb="62">
      <t>エイヨウ</t>
    </rPh>
    <rPh sb="62" eb="64">
      <t>カンリ</t>
    </rPh>
    <rPh sb="64" eb="66">
      <t>シエン</t>
    </rPh>
    <rPh sb="69" eb="71">
      <t>センタク</t>
    </rPh>
    <phoneticPr fontId="31"/>
  </si>
  <si>
    <t>なお、「見守り・コミュニケーション」は、「施設・事業所種別」で「障害者支援施設」、「グループホーム」を選択した場合のみ対象。</t>
    <rPh sb="51" eb="53">
      <t>センタク</t>
    </rPh>
    <rPh sb="55" eb="57">
      <t>バアイ</t>
    </rPh>
    <rPh sb="59" eb="61">
      <t>タイショウ</t>
    </rPh>
    <phoneticPr fontId="31"/>
  </si>
  <si>
    <t>機器をリース等により導入する場合、年度末までのリース等に要する料金を「Ｂ」欄に記載すること。</t>
    <rPh sb="0" eb="2">
      <t>キキ</t>
    </rPh>
    <rPh sb="6" eb="7">
      <t>トウ</t>
    </rPh>
    <rPh sb="10" eb="12">
      <t>ドウニュウ</t>
    </rPh>
    <rPh sb="14" eb="16">
      <t>バアイ</t>
    </rPh>
    <rPh sb="17" eb="19">
      <t>ネンド</t>
    </rPh>
    <rPh sb="19" eb="20">
      <t>マツ</t>
    </rPh>
    <rPh sb="26" eb="27">
      <t>トウ</t>
    </rPh>
    <rPh sb="28" eb="29">
      <t>ヨウ</t>
    </rPh>
    <rPh sb="31" eb="33">
      <t>リョウキン</t>
    </rPh>
    <rPh sb="37" eb="38">
      <t>ラン</t>
    </rPh>
    <rPh sb="39" eb="41">
      <t>キサイ</t>
    </rPh>
    <phoneticPr fontId="31"/>
  </si>
  <si>
    <t>「E」欄は、「A」欄で「見守り・コミュニケーション」を選択した場合にのみ記載すること。</t>
    <rPh sb="3" eb="4">
      <t>ラン</t>
    </rPh>
    <rPh sb="9" eb="10">
      <t>ラン</t>
    </rPh>
    <rPh sb="36" eb="38">
      <t>キサイ</t>
    </rPh>
    <phoneticPr fontId="31"/>
  </si>
  <si>
    <t>「Ｉ」欄に、ICT導入支援の所要額を記載すること。なお、複数行にわたって同一の事業所の記載がある場合には、同一事業所の行の中で、一番上の行へ所要額を記載すること。</t>
    <rPh sb="3" eb="4">
      <t>ラン</t>
    </rPh>
    <rPh sb="9" eb="11">
      <t>ドウニュウ</t>
    </rPh>
    <rPh sb="11" eb="13">
      <t>シエン</t>
    </rPh>
    <rPh sb="14" eb="17">
      <t>ショヨウガク</t>
    </rPh>
    <rPh sb="18" eb="20">
      <t>キサイ</t>
    </rPh>
    <rPh sb="28" eb="30">
      <t>フクスウ</t>
    </rPh>
    <rPh sb="30" eb="31">
      <t>ギョウ</t>
    </rPh>
    <rPh sb="36" eb="38">
      <t>ドウイツ</t>
    </rPh>
    <rPh sb="39" eb="42">
      <t>ジギョウショ</t>
    </rPh>
    <rPh sb="43" eb="45">
      <t>キサイ</t>
    </rPh>
    <rPh sb="48" eb="50">
      <t>バアイ</t>
    </rPh>
    <rPh sb="53" eb="55">
      <t>ドウイツ</t>
    </rPh>
    <rPh sb="55" eb="58">
      <t>ジギョウショ</t>
    </rPh>
    <rPh sb="59" eb="60">
      <t>ギョウ</t>
    </rPh>
    <rPh sb="61" eb="62">
      <t>ナカ</t>
    </rPh>
    <rPh sb="64" eb="66">
      <t>イチバン</t>
    </rPh>
    <rPh sb="66" eb="67">
      <t>ウエ</t>
    </rPh>
    <rPh sb="68" eb="69">
      <t>ギョウ</t>
    </rPh>
    <rPh sb="70" eb="73">
      <t>ショヨウガク</t>
    </rPh>
    <rPh sb="74" eb="76">
      <t>キサイ</t>
    </rPh>
    <phoneticPr fontId="31"/>
  </si>
  <si>
    <t>「Ｋ」欄は、「Ｊ」欄と基準額1,000万円を比較して低い金額が入る。</t>
    <rPh sb="3" eb="4">
      <t>ラン</t>
    </rPh>
    <rPh sb="9" eb="10">
      <t>ラン</t>
    </rPh>
    <rPh sb="11" eb="14">
      <t>キジュンガク</t>
    </rPh>
    <rPh sb="19" eb="21">
      <t>マンエン</t>
    </rPh>
    <rPh sb="22" eb="24">
      <t>ヒカク</t>
    </rPh>
    <rPh sb="26" eb="27">
      <t>ヒク</t>
    </rPh>
    <rPh sb="28" eb="30">
      <t>キンガク</t>
    </rPh>
    <rPh sb="31" eb="32">
      <t>ハイ</t>
    </rPh>
    <phoneticPr fontId="31"/>
  </si>
  <si>
    <t>行や列の結合や、自動計算の関数の変更等は行わないこと。</t>
    <rPh sb="2" eb="4">
      <t>ジドウ</t>
    </rPh>
    <rPh sb="4" eb="6">
      <t>ケイサン</t>
    </rPh>
    <rPh sb="7" eb="9">
      <t>カンスウ</t>
    </rPh>
    <rPh sb="10" eb="12">
      <t>ヘンコウ</t>
    </rPh>
    <rPh sb="12" eb="13">
      <t>トウ</t>
    </rPh>
    <rPh sb="14" eb="15">
      <t>オコナ</t>
    </rPh>
    <phoneticPr fontId="31"/>
  </si>
  <si>
    <t>グループホーム</t>
    <phoneticPr fontId="31"/>
  </si>
  <si>
    <t>居宅介護</t>
    <phoneticPr fontId="31"/>
  </si>
  <si>
    <t>生活介護</t>
  </si>
  <si>
    <t>自立訓練</t>
    <phoneticPr fontId="31"/>
  </si>
  <si>
    <t>就労移行支援</t>
    <phoneticPr fontId="31"/>
  </si>
  <si>
    <t>就労継続支援A型</t>
  </si>
  <si>
    <t>就労継続支援B型</t>
  </si>
  <si>
    <t>就労定着支援</t>
    <phoneticPr fontId="31"/>
  </si>
  <si>
    <t>就労選択支援</t>
    <rPh sb="2" eb="4">
      <t>センタク</t>
    </rPh>
    <phoneticPr fontId="31"/>
  </si>
  <si>
    <t>自立生活援助</t>
    <phoneticPr fontId="31"/>
  </si>
  <si>
    <t>短期入所</t>
    <phoneticPr fontId="31"/>
  </si>
  <si>
    <t>重度訪問介護</t>
    <phoneticPr fontId="31"/>
  </si>
  <si>
    <t>同行援護</t>
  </si>
  <si>
    <t>行動援護</t>
  </si>
  <si>
    <t>計画相談支援</t>
  </si>
  <si>
    <t>地域移行支援</t>
  </si>
  <si>
    <t>事業所</t>
    <rPh sb="0" eb="3">
      <t>ジギョウショ</t>
    </rPh>
    <phoneticPr fontId="31"/>
  </si>
  <si>
    <t>上限額</t>
    <rPh sb="0" eb="3">
      <t>ジョウゲンガク</t>
    </rPh>
    <phoneticPr fontId="31"/>
  </si>
  <si>
    <t>障害者支援施設</t>
    <rPh sb="0" eb="7">
      <t>ショウガイシャシエンシセツ</t>
    </rPh>
    <phoneticPr fontId="31"/>
  </si>
  <si>
    <t>療養介護</t>
  </si>
  <si>
    <t>児童発達支援</t>
  </si>
  <si>
    <t>放課後等デイサービス</t>
  </si>
  <si>
    <t>居宅訪問型児童発達支援</t>
  </si>
  <si>
    <t>保育所等訪問支援</t>
  </si>
  <si>
    <t>令和９年度障害福祉分野の介護テクノロジー導入支援事業（パッケージ型導入支援）　調査票</t>
    <phoneticPr fontId="31"/>
  </si>
  <si>
    <r>
      <t xml:space="preserve">＜施設・事業所単位＞
支出予定額小計
</t>
    </r>
    <r>
      <rPr>
        <b/>
        <sz val="16"/>
        <color rgb="FFFF0000"/>
        <rFont val="ＭＳ Ｐゴシック"/>
        <family val="3"/>
        <charset val="128"/>
      </rPr>
      <t>（ICT）</t>
    </r>
    <r>
      <rPr>
        <sz val="14"/>
        <color theme="1"/>
        <rFont val="ＭＳ Ｐゴシック"/>
        <family val="3"/>
        <charset val="128"/>
      </rPr>
      <t xml:space="preserve">
（Ｉ）</t>
    </r>
    <phoneticPr fontId="31"/>
  </si>
  <si>
    <r>
      <t xml:space="preserve">＜施設・事業所単位＞
支出予定額小計
</t>
    </r>
    <r>
      <rPr>
        <b/>
        <sz val="16"/>
        <color rgb="FFFF0000"/>
        <rFont val="ＭＳ Ｐゴシック"/>
        <family val="3"/>
        <charset val="128"/>
      </rPr>
      <t>（ロボット）</t>
    </r>
    <r>
      <rPr>
        <sz val="14"/>
        <color theme="1"/>
        <rFont val="ＭＳ Ｐゴシック"/>
        <family val="3"/>
        <charset val="128"/>
      </rPr>
      <t xml:space="preserve">
（Ｈ）</t>
    </r>
    <rPh sb="1" eb="3">
      <t>シセツ</t>
    </rPh>
    <rPh sb="4" eb="6">
      <t>ジギョウ</t>
    </rPh>
    <rPh sb="6" eb="7">
      <t>ショ</t>
    </rPh>
    <rPh sb="7" eb="9">
      <t>タンイ</t>
    </rPh>
    <rPh sb="11" eb="13">
      <t>シシュツ</t>
    </rPh>
    <phoneticPr fontId="31"/>
  </si>
  <si>
    <t>＜施設・事業所単位＞
支出予定額の合計
（Ｊ= Ｈ + Ｉ）</t>
    <rPh sb="11" eb="13">
      <t>シシュツ</t>
    </rPh>
    <rPh sb="13" eb="15">
      <t>ヨテイ</t>
    </rPh>
    <rPh sb="15" eb="16">
      <t>ガク</t>
    </rPh>
    <rPh sb="17" eb="19">
      <t>ゴウケイ</t>
    </rPh>
    <phoneticPr fontId="31"/>
  </si>
  <si>
    <t>地域定着支援</t>
    <phoneticPr fontId="22"/>
  </si>
  <si>
    <t>令和９年度障害福祉分野の介護テクノロジー導入支援事業（介護ロボット等導入支援）　調査票</t>
    <rPh sb="27" eb="29">
      <t>カイゴ</t>
    </rPh>
    <rPh sb="33" eb="34">
      <t>ナド</t>
    </rPh>
    <phoneticPr fontId="22"/>
  </si>
  <si>
    <t>＜施設・事業所単位＞
補助基本額
（K）</t>
    <rPh sb="1" eb="3">
      <t>シセツ</t>
    </rPh>
    <rPh sb="4" eb="7">
      <t>ジギョウショ</t>
    </rPh>
    <rPh sb="7" eb="9">
      <t>タンイ</t>
    </rPh>
    <rPh sb="11" eb="13">
      <t>ホジョ</t>
    </rPh>
    <rPh sb="13" eb="16">
      <t>キホンガク</t>
    </rPh>
    <phoneticPr fontId="22"/>
  </si>
  <si>
    <t>＜施設・事業所単位＞
補助基本額
（Ｋ）</t>
    <rPh sb="11" eb="13">
      <t>ホジョ</t>
    </rPh>
    <rPh sb="13" eb="15">
      <t>キホン</t>
    </rPh>
    <rPh sb="15" eb="16">
      <t>ガク</t>
    </rPh>
    <phoneticPr fontId="31"/>
  </si>
  <si>
    <t>１台当たりの
機器購入価格</t>
    <rPh sb="1" eb="2">
      <t>ダイ</t>
    </rPh>
    <rPh sb="2" eb="3">
      <t>ア</t>
    </rPh>
    <rPh sb="7" eb="9">
      <t>キキ</t>
    </rPh>
    <rPh sb="9" eb="11">
      <t>コウニュウ</t>
    </rPh>
    <rPh sb="11" eb="13">
      <t>カカク</t>
    </rPh>
    <phoneticPr fontId="31"/>
  </si>
  <si>
    <t>導入台数</t>
    <rPh sb="0" eb="2">
      <t>ドウニュウ</t>
    </rPh>
    <rPh sb="2" eb="4">
      <t>ダイスウ</t>
    </rPh>
    <phoneticPr fontId="31"/>
  </si>
  <si>
    <t>所要額</t>
    <rPh sb="0" eb="2">
      <t>ショヨウ</t>
    </rPh>
    <rPh sb="2" eb="3">
      <t>ガク</t>
    </rPh>
    <phoneticPr fontId="31"/>
  </si>
  <si>
    <t>導入するICT機器名</t>
    <rPh sb="9" eb="10">
      <t>メイ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</si>
</sst>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8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b/>
      <sz val="20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7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23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>
      <alignment vertical="center"/>
    </xf>
    <xf numFmtId="0" fontId="25" fillId="0" borderId="0" xfId="49" applyFont="1">
      <alignment vertical="center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38" fontId="23" fillId="0" borderId="0" xfId="38" applyFont="1" applyFill="1" applyBorder="1" applyAlignment="1">
      <alignment horizontal="center" vertical="center"/>
    </xf>
    <xf numFmtId="38" fontId="26" fillId="0" borderId="0" xfId="38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 wrapText="1" shrinkToFit="1"/>
    </xf>
    <xf numFmtId="0" fontId="23" fillId="0" borderId="10" xfId="0" applyFont="1" applyBorder="1" applyProtection="1">
      <alignment vertical="center"/>
      <protection locked="0"/>
    </xf>
    <xf numFmtId="38" fontId="23" fillId="0" borderId="25" xfId="38" applyFont="1" applyFill="1" applyBorder="1" applyAlignment="1">
      <alignment horizontal="right" vertical="center"/>
    </xf>
    <xf numFmtId="38" fontId="23" fillId="0" borderId="0" xfId="38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10" xfId="0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3" fillId="0" borderId="14" xfId="0" applyFont="1" applyBorder="1" applyAlignment="1">
      <alignment horizontal="center" vertical="center" shrinkToFit="1"/>
    </xf>
    <xf numFmtId="38" fontId="23" fillId="0" borderId="26" xfId="38" applyFont="1" applyFill="1" applyBorder="1" applyAlignment="1">
      <alignment horizontal="right" vertical="center"/>
    </xf>
    <xf numFmtId="0" fontId="23" fillId="24" borderId="10" xfId="0" applyFont="1" applyFill="1" applyBorder="1" applyAlignment="1">
      <alignment horizontal="center" vertical="center" wrapText="1" shrinkToFit="1"/>
    </xf>
    <xf numFmtId="38" fontId="23" fillId="24" borderId="25" xfId="38" applyFont="1" applyFill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38" fontId="23" fillId="0" borderId="25" xfId="38" applyFont="1" applyFill="1" applyBorder="1" applyAlignment="1">
      <alignment horizontal="center" vertical="center"/>
    </xf>
    <xf numFmtId="0" fontId="26" fillId="0" borderId="15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 shrinkToFit="1"/>
    </xf>
    <xf numFmtId="38" fontId="23" fillId="0" borderId="26" xfId="38" applyFont="1" applyFill="1" applyBorder="1" applyAlignment="1">
      <alignment vertical="center"/>
    </xf>
    <xf numFmtId="38" fontId="23" fillId="0" borderId="0" xfId="38" applyFont="1" applyFill="1" applyBorder="1" applyAlignment="1">
      <alignment vertical="center"/>
    </xf>
    <xf numFmtId="38" fontId="23" fillId="0" borderId="25" xfId="38" applyFont="1" applyFill="1" applyBorder="1" applyAlignment="1">
      <alignment vertical="center"/>
    </xf>
    <xf numFmtId="0" fontId="23" fillId="0" borderId="15" xfId="0" applyFont="1" applyBorder="1" applyAlignment="1">
      <alignment wrapText="1"/>
    </xf>
    <xf numFmtId="0" fontId="26" fillId="0" borderId="15" xfId="0" applyFont="1" applyBorder="1" applyAlignment="1">
      <alignment horizontal="right" wrapText="1"/>
    </xf>
    <xf numFmtId="38" fontId="25" fillId="0" borderId="0" xfId="0" applyNumberFormat="1" applyFont="1" applyAlignment="1">
      <alignment horizontal="left" vertical="center"/>
    </xf>
    <xf numFmtId="0" fontId="25" fillId="0" borderId="13" xfId="0" applyFont="1" applyBorder="1" applyAlignment="1">
      <alignment horizontal="center" vertical="center" wrapText="1" shrinkToFit="1"/>
    </xf>
    <xf numFmtId="38" fontId="23" fillId="0" borderId="0" xfId="38" applyFont="1" applyFill="1" applyBorder="1">
      <alignment vertical="center"/>
    </xf>
    <xf numFmtId="38" fontId="25" fillId="0" borderId="0" xfId="38" applyFont="1" applyFill="1">
      <alignment vertical="center"/>
    </xf>
    <xf numFmtId="0" fontId="26" fillId="0" borderId="0" xfId="0" applyFont="1" applyAlignment="1">
      <alignment horizontal="right"/>
    </xf>
    <xf numFmtId="0" fontId="23" fillId="0" borderId="28" xfId="0" applyFont="1" applyBorder="1" applyAlignment="1">
      <alignment horizontal="center" vertical="center" wrapText="1" shrinkToFit="1"/>
    </xf>
    <xf numFmtId="0" fontId="27" fillId="0" borderId="0" xfId="0" applyFont="1">
      <alignment vertical="center"/>
    </xf>
    <xf numFmtId="0" fontId="26" fillId="0" borderId="0" xfId="49" applyFont="1">
      <alignment vertical="center"/>
    </xf>
    <xf numFmtId="0" fontId="32" fillId="0" borderId="0" xfId="69" applyFont="1">
      <alignment vertical="center"/>
    </xf>
    <xf numFmtId="0" fontId="27" fillId="0" borderId="0" xfId="69" applyFont="1" applyAlignment="1">
      <alignment horizontal="left" vertical="center"/>
    </xf>
    <xf numFmtId="0" fontId="32" fillId="0" borderId="0" xfId="69" applyFont="1" applyAlignment="1">
      <alignment horizontal="left" vertical="center"/>
    </xf>
    <xf numFmtId="0" fontId="30" fillId="0" borderId="0" xfId="69" applyFont="1" applyAlignment="1">
      <alignment horizontal="left" vertical="center"/>
    </xf>
    <xf numFmtId="0" fontId="32" fillId="0" borderId="0" xfId="69" applyFont="1" applyAlignment="1">
      <alignment vertical="center" wrapText="1"/>
    </xf>
    <xf numFmtId="0" fontId="30" fillId="0" borderId="0" xfId="69" applyFont="1" applyAlignment="1">
      <alignment horizontal="right"/>
    </xf>
    <xf numFmtId="0" fontId="33" fillId="0" borderId="33" xfId="69" applyFont="1" applyBorder="1" applyAlignment="1">
      <alignment horizontal="center" vertical="center" wrapText="1" shrinkToFit="1"/>
    </xf>
    <xf numFmtId="0" fontId="33" fillId="0" borderId="33" xfId="69" applyFont="1" applyBorder="1" applyAlignment="1">
      <alignment horizontal="center" vertical="center" shrinkToFit="1"/>
    </xf>
    <xf numFmtId="0" fontId="33" fillId="0" borderId="18" xfId="69" applyFont="1" applyBorder="1" applyAlignment="1">
      <alignment horizontal="center" vertical="center" shrinkToFit="1"/>
    </xf>
    <xf numFmtId="0" fontId="33" fillId="0" borderId="17" xfId="69" applyFont="1" applyBorder="1" applyAlignment="1">
      <alignment horizontal="center" vertical="center" shrinkToFit="1"/>
    </xf>
    <xf numFmtId="0" fontId="27" fillId="0" borderId="34" xfId="69" applyFont="1" applyBorder="1" applyAlignment="1">
      <alignment horizontal="center" vertical="center" wrapText="1"/>
    </xf>
    <xf numFmtId="0" fontId="27" fillId="0" borderId="18" xfId="69" applyFont="1" applyBorder="1" applyAlignment="1">
      <alignment horizontal="center" vertical="center" wrapText="1"/>
    </xf>
    <xf numFmtId="0" fontId="28" fillId="0" borderId="0" xfId="69">
      <alignment vertical="center"/>
    </xf>
    <xf numFmtId="0" fontId="33" fillId="0" borderId="12" xfId="69" applyFont="1" applyBorder="1" applyAlignment="1" applyProtection="1">
      <alignment horizontal="center" vertical="center" wrapText="1" shrinkToFit="1"/>
      <protection locked="0"/>
    </xf>
    <xf numFmtId="0" fontId="33" fillId="0" borderId="36" xfId="69" applyFont="1" applyBorder="1" applyAlignment="1" applyProtection="1">
      <alignment horizontal="center" vertical="center" wrapText="1" shrinkToFit="1"/>
      <protection locked="0"/>
    </xf>
    <xf numFmtId="38" fontId="33" fillId="0" borderId="15" xfId="70" applyFont="1" applyFill="1" applyBorder="1" applyAlignment="1" applyProtection="1">
      <alignment vertical="center" wrapText="1" shrinkToFit="1"/>
      <protection locked="0"/>
    </xf>
    <xf numFmtId="38" fontId="33" fillId="0" borderId="12" xfId="70" applyFont="1" applyFill="1" applyBorder="1" applyAlignment="1" applyProtection="1">
      <alignment vertical="center" wrapText="1" shrinkToFit="1"/>
      <protection locked="0"/>
    </xf>
    <xf numFmtId="38" fontId="33" fillId="26" borderId="12" xfId="70" applyFont="1" applyFill="1" applyBorder="1" applyAlignment="1" applyProtection="1">
      <alignment vertical="center" wrapText="1" shrinkToFit="1"/>
    </xf>
    <xf numFmtId="38" fontId="33" fillId="26" borderId="11" xfId="70" applyFont="1" applyFill="1" applyBorder="1" applyAlignment="1" applyProtection="1">
      <alignment vertical="center" shrinkToFit="1"/>
    </xf>
    <xf numFmtId="38" fontId="33" fillId="26" borderId="37" xfId="70" applyFont="1" applyFill="1" applyBorder="1" applyAlignment="1" applyProtection="1">
      <alignment vertical="center" shrinkToFit="1"/>
    </xf>
    <xf numFmtId="38" fontId="27" fillId="26" borderId="20" xfId="69" applyNumberFormat="1" applyFont="1" applyFill="1" applyBorder="1">
      <alignment vertical="center"/>
    </xf>
    <xf numFmtId="0" fontId="32" fillId="0" borderId="10" xfId="69" applyFont="1" applyBorder="1">
      <alignment vertical="center"/>
    </xf>
    <xf numFmtId="38" fontId="0" fillId="0" borderId="0" xfId="70" applyFont="1">
      <alignment vertical="center"/>
    </xf>
    <xf numFmtId="0" fontId="33" fillId="0" borderId="38" xfId="69" applyFont="1" applyBorder="1" applyAlignment="1" applyProtection="1">
      <alignment horizontal="center" vertical="center" wrapText="1" shrinkToFit="1"/>
      <protection locked="0"/>
    </xf>
    <xf numFmtId="38" fontId="27" fillId="26" borderId="38" xfId="69" applyNumberFormat="1" applyFont="1" applyFill="1" applyBorder="1">
      <alignment vertical="center"/>
    </xf>
    <xf numFmtId="38" fontId="27" fillId="0" borderId="39" xfId="70" applyFont="1" applyFill="1" applyBorder="1" applyAlignment="1">
      <alignment horizontal="right" vertical="center"/>
    </xf>
    <xf numFmtId="38" fontId="27" fillId="0" borderId="40" xfId="70" applyFont="1" applyFill="1" applyBorder="1" applyAlignment="1">
      <alignment horizontal="center" vertical="center"/>
    </xf>
    <xf numFmtId="38" fontId="27" fillId="0" borderId="41" xfId="70" applyFont="1" applyFill="1" applyBorder="1" applyAlignment="1">
      <alignment vertical="center"/>
    </xf>
    <xf numFmtId="38" fontId="27" fillId="0" borderId="39" xfId="70" applyFont="1" applyFill="1" applyBorder="1" applyAlignment="1">
      <alignment vertical="center"/>
    </xf>
    <xf numFmtId="38" fontId="27" fillId="26" borderId="39" xfId="70" applyFont="1" applyFill="1" applyBorder="1" applyAlignment="1" applyProtection="1">
      <alignment vertical="center"/>
    </xf>
    <xf numFmtId="38" fontId="27" fillId="26" borderId="21" xfId="70" applyFont="1" applyFill="1" applyBorder="1" applyAlignment="1" applyProtection="1">
      <alignment vertical="center"/>
    </xf>
    <xf numFmtId="38" fontId="27" fillId="26" borderId="42" xfId="70" applyFont="1" applyFill="1" applyBorder="1" applyAlignment="1" applyProtection="1">
      <alignment vertical="center"/>
    </xf>
    <xf numFmtId="38" fontId="27" fillId="26" borderId="43" xfId="70" applyFont="1" applyFill="1" applyBorder="1" applyAlignment="1">
      <alignment vertical="center"/>
    </xf>
    <xf numFmtId="38" fontId="27" fillId="26" borderId="44" xfId="70" applyFont="1" applyFill="1" applyBorder="1" applyAlignment="1">
      <alignment vertical="center"/>
    </xf>
    <xf numFmtId="38" fontId="27" fillId="0" borderId="0" xfId="70" applyFont="1" applyFill="1" applyBorder="1" applyAlignment="1">
      <alignment horizontal="center" vertical="center"/>
    </xf>
    <xf numFmtId="38" fontId="27" fillId="0" borderId="0" xfId="70" applyFont="1" applyFill="1" applyBorder="1" applyAlignment="1">
      <alignment horizontal="right" vertical="center"/>
    </xf>
    <xf numFmtId="38" fontId="27" fillId="0" borderId="0" xfId="70" applyFont="1" applyFill="1" applyBorder="1" applyAlignment="1">
      <alignment vertical="center"/>
    </xf>
    <xf numFmtId="38" fontId="27" fillId="0" borderId="0" xfId="70" applyFont="1" applyFill="1" applyBorder="1">
      <alignment vertical="center"/>
    </xf>
    <xf numFmtId="38" fontId="30" fillId="0" borderId="0" xfId="70" applyFont="1" applyFill="1" applyBorder="1" applyAlignment="1">
      <alignment horizontal="left" vertical="center"/>
    </xf>
    <xf numFmtId="0" fontId="32" fillId="0" borderId="0" xfId="0" applyFont="1">
      <alignment vertical="center"/>
    </xf>
    <xf numFmtId="0" fontId="33" fillId="25" borderId="34" xfId="69" applyFont="1" applyFill="1" applyBorder="1" applyAlignment="1">
      <alignment horizontal="center" vertical="center" shrinkToFit="1"/>
    </xf>
    <xf numFmtId="0" fontId="33" fillId="25" borderId="33" xfId="69" applyFont="1" applyFill="1" applyBorder="1" applyAlignment="1">
      <alignment horizontal="center" vertical="center" wrapText="1" shrinkToFit="1"/>
    </xf>
    <xf numFmtId="0" fontId="27" fillId="25" borderId="32" xfId="69" applyFont="1" applyFill="1" applyBorder="1" applyAlignment="1">
      <alignment horizontal="center" vertical="center" wrapText="1" shrinkToFit="1"/>
    </xf>
    <xf numFmtId="0" fontId="34" fillId="25" borderId="33" xfId="69" applyFont="1" applyFill="1" applyBorder="1" applyAlignment="1">
      <alignment horizontal="center" vertical="center" wrapText="1" shrinkToFit="1"/>
    </xf>
    <xf numFmtId="0" fontId="33" fillId="25" borderId="35" xfId="69" applyFont="1" applyFill="1" applyBorder="1" applyAlignment="1">
      <alignment horizontal="center" vertical="center" wrapText="1" shrinkToFit="1"/>
    </xf>
    <xf numFmtId="0" fontId="33" fillId="27" borderId="31" xfId="69" applyFont="1" applyFill="1" applyBorder="1" applyAlignment="1">
      <alignment horizontal="center" vertical="center" wrapText="1" shrinkToFit="1"/>
    </xf>
    <xf numFmtId="0" fontId="23" fillId="0" borderId="12" xfId="0" applyFont="1" applyFill="1" applyBorder="1" applyAlignment="1" applyProtection="1">
      <alignment horizontal="center" vertical="center" wrapText="1" shrinkToFit="1"/>
      <protection locked="0"/>
    </xf>
    <xf numFmtId="0" fontId="23" fillId="0" borderId="15" xfId="0" applyFont="1" applyFill="1" applyBorder="1" applyAlignment="1" applyProtection="1">
      <alignment horizontal="center" vertical="center" wrapText="1" shrinkToFit="1"/>
      <protection locked="0"/>
    </xf>
    <xf numFmtId="38" fontId="23" fillId="26" borderId="12" xfId="38" applyFont="1" applyFill="1" applyBorder="1" applyAlignment="1">
      <alignment vertical="center" wrapText="1" shrinkToFit="1"/>
    </xf>
    <xf numFmtId="38" fontId="23" fillId="26" borderId="12" xfId="38" applyFont="1" applyFill="1" applyBorder="1" applyAlignment="1">
      <alignment vertical="center" shrinkToFit="1"/>
    </xf>
    <xf numFmtId="38" fontId="23" fillId="26" borderId="29" xfId="0" applyNumberFormat="1" applyFont="1" applyFill="1" applyBorder="1">
      <alignment vertical="center"/>
    </xf>
    <xf numFmtId="38" fontId="23" fillId="26" borderId="25" xfId="38" applyFont="1" applyFill="1" applyBorder="1" applyAlignment="1">
      <alignment vertical="center"/>
    </xf>
    <xf numFmtId="38" fontId="23" fillId="26" borderId="13" xfId="38" applyFont="1" applyFill="1" applyBorder="1" applyAlignment="1">
      <alignment vertical="center"/>
    </xf>
    <xf numFmtId="38" fontId="23" fillId="26" borderId="27" xfId="38" applyFont="1" applyFill="1" applyBorder="1">
      <alignment vertical="center"/>
    </xf>
    <xf numFmtId="38" fontId="23" fillId="26" borderId="30" xfId="38" applyFont="1" applyFill="1" applyBorder="1" applyAlignment="1">
      <alignment vertical="center"/>
    </xf>
    <xf numFmtId="38" fontId="33" fillId="26" borderId="11" xfId="70" applyFont="1" applyFill="1" applyBorder="1" applyAlignment="1">
      <alignment vertical="center" shrinkToFit="1"/>
    </xf>
    <xf numFmtId="38" fontId="27" fillId="26" borderId="13" xfId="70" applyFont="1" applyFill="1" applyBorder="1">
      <alignment vertical="center"/>
    </xf>
    <xf numFmtId="0" fontId="3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3" fillId="24" borderId="28" xfId="69" applyFont="1" applyFill="1" applyBorder="1" applyAlignment="1">
      <alignment horizontal="center" vertical="center" wrapText="1" shrinkToFit="1"/>
    </xf>
    <xf numFmtId="0" fontId="33" fillId="24" borderId="45" xfId="69" applyFont="1" applyFill="1" applyBorder="1" applyAlignment="1">
      <alignment horizontal="center" vertical="center" wrapText="1" shrinkToFit="1"/>
    </xf>
    <xf numFmtId="38" fontId="27" fillId="0" borderId="41" xfId="70" applyFont="1" applyFill="1" applyBorder="1" applyAlignment="1">
      <alignment horizontal="right" vertical="center"/>
    </xf>
    <xf numFmtId="0" fontId="33" fillId="24" borderId="29" xfId="69" applyFont="1" applyFill="1" applyBorder="1" applyAlignment="1">
      <alignment horizontal="center" vertical="center" wrapText="1" shrinkToFit="1"/>
    </xf>
    <xf numFmtId="38" fontId="27" fillId="24" borderId="46" xfId="70" applyFont="1" applyFill="1" applyBorder="1" applyAlignment="1">
      <alignment horizontal="right" vertical="center"/>
    </xf>
    <xf numFmtId="38" fontId="33" fillId="26" borderId="19" xfId="70" applyFont="1" applyFill="1" applyBorder="1" applyAlignment="1" applyProtection="1">
      <alignment vertical="center" shrinkToFit="1"/>
    </xf>
    <xf numFmtId="38" fontId="27" fillId="26" borderId="24" xfId="70" applyFont="1" applyFill="1" applyBorder="1" applyAlignment="1" applyProtection="1">
      <alignment vertical="center"/>
    </xf>
    <xf numFmtId="0" fontId="33" fillId="27" borderId="18" xfId="69" applyFont="1" applyFill="1" applyBorder="1" applyAlignment="1">
      <alignment horizontal="center" vertical="center" wrapText="1" shrinkToFit="1"/>
    </xf>
    <xf numFmtId="38" fontId="33" fillId="0" borderId="19" xfId="70" applyFont="1" applyFill="1" applyBorder="1" applyAlignment="1" applyProtection="1">
      <alignment vertical="center" shrinkToFit="1"/>
      <protection locked="0"/>
    </xf>
    <xf numFmtId="38" fontId="27" fillId="26" borderId="22" xfId="71" applyFont="1" applyFill="1" applyBorder="1">
      <alignment vertical="center"/>
    </xf>
    <xf numFmtId="38" fontId="27" fillId="26" borderId="23" xfId="71" applyFont="1" applyFill="1" applyBorder="1">
      <alignment vertical="center"/>
    </xf>
    <xf numFmtId="38" fontId="27" fillId="26" borderId="24" xfId="71" applyFont="1" applyFill="1" applyBorder="1">
      <alignment vertical="center"/>
    </xf>
    <xf numFmtId="0" fontId="24" fillId="0" borderId="0" xfId="0" applyFont="1" applyAlignment="1">
      <alignment horizontal="center" vertical="center" wrapText="1"/>
    </xf>
    <xf numFmtId="0" fontId="27" fillId="25" borderId="16" xfId="69" applyFont="1" applyFill="1" applyBorder="1" applyAlignment="1">
      <alignment horizontal="center" vertical="center" wrapText="1"/>
    </xf>
    <xf numFmtId="0" fontId="27" fillId="25" borderId="17" xfId="69" applyFont="1" applyFill="1" applyBorder="1" applyAlignment="1">
      <alignment horizontal="center" vertical="center" wrapText="1"/>
    </xf>
    <xf numFmtId="0" fontId="27" fillId="25" borderId="18" xfId="69" applyFont="1" applyFill="1" applyBorder="1" applyAlignment="1">
      <alignment horizontal="center" vertical="center" wrapText="1"/>
    </xf>
    <xf numFmtId="0" fontId="29" fillId="0" borderId="0" xfId="69" applyFont="1" applyAlignment="1">
      <alignment horizontal="center" vertical="center" wrapText="1"/>
    </xf>
    <xf numFmtId="0" fontId="27" fillId="27" borderId="16" xfId="69" applyFont="1" applyFill="1" applyBorder="1" applyAlignment="1">
      <alignment horizontal="center" vertical="center"/>
    </xf>
    <xf numFmtId="0" fontId="27" fillId="27" borderId="17" xfId="69" applyFont="1" applyFill="1" applyBorder="1" applyAlignment="1">
      <alignment horizontal="center" vertical="center"/>
    </xf>
    <xf numFmtId="0" fontId="27" fillId="27" borderId="18" xfId="69" applyFont="1" applyFill="1" applyBorder="1" applyAlignment="1">
      <alignment horizontal="center" vertical="center"/>
    </xf>
  </cellXfs>
  <cellStyles count="7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ハイパーリンク 2" xfId="28" xr:uid="{00000000-0005-0000-0000-00001B000000}"/>
    <cellStyle name="メモ" xfId="29" xr:uid="{00000000-0005-0000-0000-00001C000000}"/>
    <cellStyle name="リンク セル" xfId="30" xr:uid="{00000000-0005-0000-0000-00001D000000}"/>
    <cellStyle name="悪い" xfId="33" xr:uid="{00000000-0005-0000-0000-000020000000}"/>
    <cellStyle name="計算" xfId="61" xr:uid="{00000000-0005-0000-0000-000046000000}"/>
    <cellStyle name="警告文" xfId="63" xr:uid="{00000000-0005-0000-0000-000048000000}"/>
    <cellStyle name="桁区切り" xfId="71" builtinId="6"/>
    <cellStyle name="桁区切り 2" xfId="34" xr:uid="{00000000-0005-0000-0000-000021000000}"/>
    <cellStyle name="桁区切り 2 2" xfId="35" xr:uid="{00000000-0005-0000-0000-000022000000}"/>
    <cellStyle name="桁区切り 2 2 2" xfId="36" xr:uid="{00000000-0005-0000-0000-000023000000}"/>
    <cellStyle name="桁区切り 2 2_02_（別添１）【自治体名】事業計画書_令和５年度地域障害児支援体制充実のためのICT化推進事業" xfId="37" xr:uid="{00000000-0005-0000-0000-000025000000}"/>
    <cellStyle name="桁区切り 2 3" xfId="38" xr:uid="{00000000-0005-0000-0000-000028000000}"/>
    <cellStyle name="桁区切り 2 3 2" xfId="70" xr:uid="{EDD4010A-70C3-4D93-9053-6B1FF4C55730}"/>
    <cellStyle name="見出し 1" xfId="57" xr:uid="{00000000-0005-0000-0000-000042000000}"/>
    <cellStyle name="見出し 2" xfId="58" xr:uid="{00000000-0005-0000-0000-000043000000}"/>
    <cellStyle name="見出し 3" xfId="59" xr:uid="{00000000-0005-0000-0000-000044000000}"/>
    <cellStyle name="見出し 4" xfId="60" xr:uid="{00000000-0005-0000-0000-000045000000}"/>
    <cellStyle name="集計" xfId="68" xr:uid="{00000000-0005-0000-0000-000050000000}"/>
    <cellStyle name="出力" xfId="32" xr:uid="{00000000-0005-0000-0000-00001F000000}"/>
    <cellStyle name="説明文" xfId="62" xr:uid="{00000000-0005-0000-0000-000047000000}"/>
    <cellStyle name="通貨 2" xfId="64" xr:uid="{00000000-0005-0000-0000-000049000000}"/>
    <cellStyle name="通貨 2 2" xfId="65" xr:uid="{00000000-0005-0000-0000-00004A000000}"/>
    <cellStyle name="通貨 2 3" xfId="66" xr:uid="{00000000-0005-0000-0000-00004B000000}"/>
    <cellStyle name="通貨 2_02_（別添１）【自治体名】事業計画書_令和５年度地域障害児支援体制充実のためのICT化推進事業" xfId="67" xr:uid="{00000000-0005-0000-0000-00004D000000}"/>
    <cellStyle name="入力" xfId="31" xr:uid="{00000000-0005-0000-0000-00001E000000}"/>
    <cellStyle name="標準" xfId="0" builtinId="0"/>
    <cellStyle name="標準 2" xfId="39" xr:uid="{00000000-0005-0000-0000-00002B000000}"/>
    <cellStyle name="標準 2 2" xfId="40" xr:uid="{00000000-0005-0000-0000-00002C000000}"/>
    <cellStyle name="標準 2 2 2" xfId="41" xr:uid="{00000000-0005-0000-0000-00002D000000}"/>
    <cellStyle name="標準 2 2 3" xfId="42" xr:uid="{00000000-0005-0000-0000-00002E000000}"/>
    <cellStyle name="標準 2 2 4" xfId="43" xr:uid="{00000000-0005-0000-0000-000030000000}"/>
    <cellStyle name="標準 2 2_03国庫補助協議依頼書" xfId="44" xr:uid="{00000000-0005-0000-0000-000031000000}"/>
    <cellStyle name="標準 2 3" xfId="45" xr:uid="{00000000-0005-0000-0000-000033000000}"/>
    <cellStyle name="標準 2_02_（別添１）【自治体名】事業計画書_令和５年度地域障害児支援体制充実のためのICT化推進事業" xfId="46" xr:uid="{00000000-0005-0000-0000-000035000000}"/>
    <cellStyle name="標準 3" xfId="47" xr:uid="{00000000-0005-0000-0000-000037000000}"/>
    <cellStyle name="標準 4" xfId="48" xr:uid="{00000000-0005-0000-0000-000038000000}"/>
    <cellStyle name="標準 5" xfId="49" xr:uid="{00000000-0005-0000-0000-000039000000}"/>
    <cellStyle name="標準 5 2" xfId="50" xr:uid="{00000000-0005-0000-0000-00003A000000}"/>
    <cellStyle name="標準 5 5" xfId="51" xr:uid="{00000000-0005-0000-0000-00003B000000}"/>
    <cellStyle name="標準 5 5 3" xfId="52" xr:uid="{00000000-0005-0000-0000-00003C000000}"/>
    <cellStyle name="標準 5 6 2" xfId="53" xr:uid="{00000000-0005-0000-0000-00003D000000}"/>
    <cellStyle name="標準 5 6 2 2" xfId="54" xr:uid="{00000000-0005-0000-0000-00003E000000}"/>
    <cellStyle name="標準 6" xfId="55" xr:uid="{00000000-0005-0000-0000-00003F000000}"/>
    <cellStyle name="標準 7" xfId="69" xr:uid="{FE651234-8615-47FD-B619-2E3B480984B7}"/>
    <cellStyle name="良い" xfId="56" xr:uid="{00000000-0005-0000-0000-000041000000}"/>
  </cellStyles>
  <dxfs count="0"/>
  <tableStyles count="0" defaultTableStyle="TableStyleMedium2" defaultPivotStyle="PivotStyleLight16"/>
  <colors>
    <mruColors>
      <color rgb="FFFFC0A0"/>
      <color rgb="FFA0FFFF"/>
      <color rgb="FFCCFEFE"/>
      <color rgb="FFDAFFFF"/>
      <color rgb="FFE9FFFF"/>
      <color rgb="FFFFA0C0"/>
      <color rgb="FFFFA0FF"/>
      <color rgb="FFFF5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155864</xdr:rowOff>
    </xdr:from>
    <xdr:to>
      <xdr:col>5</xdr:col>
      <xdr:colOff>519545</xdr:colOff>
      <xdr:row>2</xdr:row>
      <xdr:rowOff>398317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6AB9CAD-88AE-C25D-86F2-F816E05F8F03}"/>
            </a:ext>
          </a:extLst>
        </xdr:cNvPr>
        <xdr:cNvSpPr txBox="1"/>
      </xdr:nvSpPr>
      <xdr:spPr>
        <a:xfrm>
          <a:off x="190499" y="155864"/>
          <a:ext cx="10009910" cy="117763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入力方法</a:t>
          </a:r>
          <a:r>
            <a:rPr kumimoji="1" lang="en-US" altLang="ja-JP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下部記載方法を確認の上、</a:t>
          </a:r>
          <a:r>
            <a:rPr kumimoji="1" lang="en-US" altLang="ja-JP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E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列に必要事項を入力してください。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（着色セルは自動入力のため入力不要）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155862</xdr:colOff>
      <xdr:row>18</xdr:row>
      <xdr:rowOff>138549</xdr:rowOff>
    </xdr:from>
    <xdr:to>
      <xdr:col>19</xdr:col>
      <xdr:colOff>554181</xdr:colOff>
      <xdr:row>23</xdr:row>
      <xdr:rowOff>138546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7BF721-C9DC-387D-0BAE-A21A34A77BB9}"/>
            </a:ext>
          </a:extLst>
        </xdr:cNvPr>
        <xdr:cNvSpPr txBox="1"/>
      </xdr:nvSpPr>
      <xdr:spPr>
        <a:xfrm>
          <a:off x="15863453" y="11049004"/>
          <a:ext cx="18894137" cy="121226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8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ソフトウェア（事業所での業務を支援するソフトウェア（記録業務、情報共有業務、請求業務）、バックオフィス業務のためのソフトウェア（業務効率化に資する勤怠管理、シフト表作成、人事、給与、ホームページ作成などの業務））の導入について協議を行う場合には、</a:t>
          </a:r>
          <a:r>
            <a:rPr kumimoji="1" lang="ja-JP" altLang="en-US" sz="18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請求業務等を一気通貫（転記等の業務が発生しない）で行うことが可能となっている製品であることが必要です。</a:t>
          </a:r>
        </a:p>
      </xdr:txBody>
    </xdr:sp>
    <xdr:clientData/>
  </xdr:twoCellAnchor>
  <xdr:twoCellAnchor>
    <xdr:from>
      <xdr:col>0</xdr:col>
      <xdr:colOff>121226</xdr:colOff>
      <xdr:row>0</xdr:row>
      <xdr:rowOff>484909</xdr:rowOff>
    </xdr:from>
    <xdr:to>
      <xdr:col>6</xdr:col>
      <xdr:colOff>658090</xdr:colOff>
      <xdr:row>2</xdr:row>
      <xdr:rowOff>311726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9DE6894-7B74-4EBD-BF58-E801A46F9AE3}"/>
            </a:ext>
          </a:extLst>
        </xdr:cNvPr>
        <xdr:cNvSpPr txBox="1"/>
      </xdr:nvSpPr>
      <xdr:spPr>
        <a:xfrm>
          <a:off x="121226" y="484909"/>
          <a:ext cx="9975273" cy="117763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入力方法</a:t>
          </a:r>
          <a:r>
            <a:rPr kumimoji="1" lang="en-US" altLang="ja-JP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下部記載方法及び注意事項を確認の上、</a:t>
          </a:r>
          <a:r>
            <a:rPr kumimoji="1" lang="en-US" altLang="ja-JP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J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en-US" altLang="ja-JP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～</a:t>
          </a:r>
          <a:r>
            <a:rPr kumimoji="1" lang="en-US" altLang="ja-JP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</a:t>
          </a:r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列に必要事項を入力してください。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（着色セルは自動入力のため入力不要）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nlsv\&#29983;&#28079;&#23398;&#32722;&#35506;&#20849;&#36890;\&#23478;&#24237;&#25391;&#33288;\&#12415;&#12406;&#65306;&#12487;&#12473;&#12463;&#12488;&#12483;&#12503;&#12501;&#12457;&#12523;&#12480;&#12540;\&#37117;&#36947;&#24220;&#30476;&#29031;&#20250;\&#20877;&#22996;&#35351;&#21332;&#35696;&#20250;&#35519;&#12409;\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１"/>
      <sheetName val="集計表２"/>
      <sheetName val="Sheet2"/>
      <sheetName val="リスト参照"/>
      <sheetName val="Sheet1"/>
      <sheetName val="様式2-1-①・②"/>
      <sheetName val="リスト"/>
      <sheetName val="参考"/>
      <sheetName val="Sheet3"/>
    </sheetNames>
    <sheetDataSet>
      <sheetData sheetId="0"/>
      <sheetData sheetId="1">
        <row r="4">
          <cell r="E4" t="str">
            <v>協議会</v>
          </cell>
          <cell r="F4" t="str">
            <v>サポーターリーダー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D8">
            <v>10600</v>
          </cell>
          <cell r="E8">
            <v>10600</v>
          </cell>
          <cell r="F8">
            <v>37217</v>
          </cell>
          <cell r="G8">
            <v>0</v>
          </cell>
          <cell r="H8">
            <v>17</v>
          </cell>
          <cell r="I8">
            <v>8617</v>
          </cell>
          <cell r="J8">
            <v>119000</v>
          </cell>
          <cell r="K8">
            <v>0</v>
          </cell>
          <cell r="L8">
            <v>0</v>
          </cell>
          <cell r="M8">
            <v>37217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D10">
            <v>2000</v>
          </cell>
          <cell r="E10">
            <v>2000</v>
          </cell>
          <cell r="F10">
            <v>0</v>
          </cell>
          <cell r="G10">
            <v>13</v>
          </cell>
          <cell r="H10">
            <v>13</v>
          </cell>
          <cell r="I10">
            <v>195000</v>
          </cell>
          <cell r="J10">
            <v>0</v>
          </cell>
          <cell r="K10">
            <v>0</v>
          </cell>
          <cell r="L10">
            <v>0</v>
          </cell>
          <cell r="M10">
            <v>20000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C12">
            <v>4000</v>
          </cell>
          <cell r="D12">
            <v>4000</v>
          </cell>
          <cell r="E12">
            <v>4000</v>
          </cell>
          <cell r="F12">
            <v>18000</v>
          </cell>
          <cell r="G12">
            <v>4000</v>
          </cell>
          <cell r="H12">
            <v>2000</v>
          </cell>
          <cell r="I12">
            <v>18000</v>
          </cell>
          <cell r="J12">
            <v>10</v>
          </cell>
          <cell r="K12">
            <v>50000</v>
          </cell>
          <cell r="L12">
            <v>2000</v>
          </cell>
          <cell r="M12">
            <v>28000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C13">
            <v>8000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H13">
            <v>0</v>
          </cell>
          <cell r="I13">
            <v>17</v>
          </cell>
          <cell r="J13">
            <v>17</v>
          </cell>
          <cell r="K13">
            <v>340000</v>
          </cell>
          <cell r="L13">
            <v>0</v>
          </cell>
          <cell r="M13">
            <v>161240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D14">
            <v>20000</v>
          </cell>
          <cell r="E14">
            <v>4800</v>
          </cell>
          <cell r="F14">
            <v>20000</v>
          </cell>
          <cell r="G14">
            <v>0</v>
          </cell>
          <cell r="H14">
            <v>2</v>
          </cell>
          <cell r="I14">
            <v>4800</v>
          </cell>
          <cell r="J14">
            <v>52000</v>
          </cell>
          <cell r="K14">
            <v>0</v>
          </cell>
          <cell r="L14">
            <v>0</v>
          </cell>
          <cell r="M14">
            <v>56800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D15">
            <v>3000</v>
          </cell>
          <cell r="E15">
            <v>3000</v>
          </cell>
          <cell r="F15">
            <v>0</v>
          </cell>
          <cell r="G15">
            <v>32</v>
          </cell>
          <cell r="H15">
            <v>32</v>
          </cell>
          <cell r="I15">
            <v>420000</v>
          </cell>
          <cell r="J15">
            <v>0</v>
          </cell>
          <cell r="K15">
            <v>0</v>
          </cell>
          <cell r="L15">
            <v>0</v>
          </cell>
          <cell r="M15">
            <v>33000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D17">
            <v>3200</v>
          </cell>
          <cell r="E17">
            <v>8400</v>
          </cell>
          <cell r="F17">
            <v>77200</v>
          </cell>
          <cell r="G17">
            <v>3200</v>
          </cell>
          <cell r="H17">
            <v>15</v>
          </cell>
          <cell r="I17">
            <v>8400</v>
          </cell>
          <cell r="J17">
            <v>75000</v>
          </cell>
          <cell r="K17">
            <v>0</v>
          </cell>
          <cell r="L17">
            <v>0</v>
          </cell>
          <cell r="M17">
            <v>77200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C19">
            <v>0</v>
          </cell>
          <cell r="D19">
            <v>0</v>
          </cell>
          <cell r="E19">
            <v>15</v>
          </cell>
          <cell r="F19">
            <v>15</v>
          </cell>
          <cell r="G19">
            <v>100000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C20">
            <v>21600</v>
          </cell>
          <cell r="D20">
            <v>21600</v>
          </cell>
          <cell r="E20">
            <v>0</v>
          </cell>
          <cell r="F20">
            <v>36</v>
          </cell>
          <cell r="G20">
            <v>36</v>
          </cell>
          <cell r="H20">
            <v>303000</v>
          </cell>
          <cell r="I20">
            <v>21600</v>
          </cell>
          <cell r="J20">
            <v>0</v>
          </cell>
          <cell r="K20">
            <v>0</v>
          </cell>
          <cell r="L20">
            <v>0</v>
          </cell>
          <cell r="M20">
            <v>21600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C25">
            <v>2000</v>
          </cell>
          <cell r="D25">
            <v>2000</v>
          </cell>
          <cell r="E25">
            <v>2000</v>
          </cell>
          <cell r="F25">
            <v>21</v>
          </cell>
          <cell r="G25">
            <v>21</v>
          </cell>
          <cell r="H25">
            <v>392000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D26">
            <v>10000</v>
          </cell>
          <cell r="E26">
            <v>28000</v>
          </cell>
          <cell r="F26">
            <v>0</v>
          </cell>
          <cell r="G26">
            <v>15</v>
          </cell>
          <cell r="H26">
            <v>16</v>
          </cell>
          <cell r="I26">
            <v>10000</v>
          </cell>
          <cell r="J26">
            <v>0</v>
          </cell>
          <cell r="K26">
            <v>0</v>
          </cell>
          <cell r="L26">
            <v>0</v>
          </cell>
          <cell r="M26">
            <v>28000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D32">
            <v>2000</v>
          </cell>
          <cell r="E32">
            <v>2000</v>
          </cell>
          <cell r="F32">
            <v>20000</v>
          </cell>
          <cell r="G32">
            <v>0</v>
          </cell>
          <cell r="H32">
            <v>13</v>
          </cell>
          <cell r="I32">
            <v>2000</v>
          </cell>
          <cell r="J32">
            <v>190000</v>
          </cell>
          <cell r="K32">
            <v>0</v>
          </cell>
          <cell r="L32">
            <v>0</v>
          </cell>
          <cell r="M32">
            <v>20000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D34">
            <v>16754</v>
          </cell>
          <cell r="E34">
            <v>16754</v>
          </cell>
          <cell r="F34">
            <v>6300</v>
          </cell>
          <cell r="G34">
            <v>4000</v>
          </cell>
          <cell r="H34">
            <v>0</v>
          </cell>
          <cell r="I34">
            <v>6300</v>
          </cell>
          <cell r="J34">
            <v>4</v>
          </cell>
          <cell r="K34">
            <v>40000</v>
          </cell>
          <cell r="L34">
            <v>4400</v>
          </cell>
          <cell r="M34">
            <v>184554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C36">
            <v>7200</v>
          </cell>
          <cell r="D36">
            <v>7200</v>
          </cell>
          <cell r="E36">
            <v>0</v>
          </cell>
          <cell r="F36">
            <v>4</v>
          </cell>
          <cell r="G36">
            <v>4</v>
          </cell>
          <cell r="H36">
            <v>28000</v>
          </cell>
          <cell r="I36">
            <v>7200</v>
          </cell>
          <cell r="J36">
            <v>0</v>
          </cell>
          <cell r="K36">
            <v>0</v>
          </cell>
          <cell r="L36">
            <v>0</v>
          </cell>
          <cell r="M36">
            <v>7200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C38">
            <v>0</v>
          </cell>
          <cell r="D38">
            <v>0</v>
          </cell>
          <cell r="E38">
            <v>7</v>
          </cell>
          <cell r="F38">
            <v>7</v>
          </cell>
          <cell r="G38">
            <v>120000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C39">
            <v>2000</v>
          </cell>
          <cell r="D39">
            <v>2400</v>
          </cell>
          <cell r="E39">
            <v>2000</v>
          </cell>
          <cell r="F39">
            <v>0</v>
          </cell>
          <cell r="G39">
            <v>2400</v>
          </cell>
          <cell r="H39">
            <v>25</v>
          </cell>
          <cell r="I39">
            <v>232000</v>
          </cell>
          <cell r="J39">
            <v>0</v>
          </cell>
          <cell r="K39">
            <v>0</v>
          </cell>
          <cell r="L39">
            <v>0</v>
          </cell>
          <cell r="M39">
            <v>4400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C40">
            <v>0</v>
          </cell>
          <cell r="D40">
            <v>0</v>
          </cell>
          <cell r="E40">
            <v>5</v>
          </cell>
          <cell r="F40">
            <v>5</v>
          </cell>
          <cell r="G40">
            <v>50000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C43">
            <v>0</v>
          </cell>
          <cell r="D43">
            <v>0</v>
          </cell>
          <cell r="E43">
            <v>15</v>
          </cell>
          <cell r="F43">
            <v>15</v>
          </cell>
          <cell r="G43">
            <v>490000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C44">
            <v>47000</v>
          </cell>
          <cell r="D44">
            <v>12000</v>
          </cell>
          <cell r="E44">
            <v>47000</v>
          </cell>
          <cell r="F44">
            <v>87500</v>
          </cell>
          <cell r="G44">
            <v>12000</v>
          </cell>
          <cell r="H44">
            <v>6</v>
          </cell>
          <cell r="I44">
            <v>28500</v>
          </cell>
          <cell r="J44">
            <v>180000</v>
          </cell>
          <cell r="K44">
            <v>0</v>
          </cell>
          <cell r="L44">
            <v>0</v>
          </cell>
          <cell r="M44">
            <v>87500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D46">
            <v>10000</v>
          </cell>
          <cell r="E46">
            <v>10000</v>
          </cell>
          <cell r="F46">
            <v>3000</v>
          </cell>
          <cell r="G46">
            <v>2600</v>
          </cell>
          <cell r="H46">
            <v>197100</v>
          </cell>
          <cell r="I46">
            <v>30000</v>
          </cell>
          <cell r="J46">
            <v>22</v>
          </cell>
          <cell r="K46">
            <v>34</v>
          </cell>
          <cell r="L46">
            <v>340000</v>
          </cell>
          <cell r="M46">
            <v>197100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C48">
            <v>8600</v>
          </cell>
          <cell r="D48">
            <v>15200</v>
          </cell>
          <cell r="E48">
            <v>8600</v>
          </cell>
          <cell r="F48">
            <v>0</v>
          </cell>
          <cell r="G48">
            <v>17</v>
          </cell>
          <cell r="H48">
            <v>17</v>
          </cell>
          <cell r="I48">
            <v>15200</v>
          </cell>
          <cell r="J48">
            <v>0</v>
          </cell>
          <cell r="K48">
            <v>0</v>
          </cell>
          <cell r="L48">
            <v>0</v>
          </cell>
          <cell r="M48">
            <v>23800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F49">
            <v>3600</v>
          </cell>
          <cell r="G49">
            <v>3600</v>
          </cell>
          <cell r="H49">
            <v>100600</v>
          </cell>
          <cell r="I49">
            <v>4500</v>
          </cell>
          <cell r="J49">
            <v>11</v>
          </cell>
          <cell r="K49">
            <v>11</v>
          </cell>
          <cell r="L49">
            <v>210640</v>
          </cell>
          <cell r="M49">
            <v>100600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F50">
            <v>1280</v>
          </cell>
          <cell r="G50">
            <v>1280</v>
          </cell>
          <cell r="H50">
            <v>29280</v>
          </cell>
          <cell r="I50">
            <v>4000</v>
          </cell>
          <cell r="J50">
            <v>16</v>
          </cell>
          <cell r="K50">
            <v>16</v>
          </cell>
          <cell r="L50">
            <v>228900</v>
          </cell>
          <cell r="M50">
            <v>29280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D51">
            <v>480</v>
          </cell>
          <cell r="E51">
            <v>10000</v>
          </cell>
          <cell r="F51">
            <v>28480</v>
          </cell>
          <cell r="G51">
            <v>480</v>
          </cell>
          <cell r="H51">
            <v>17</v>
          </cell>
          <cell r="I51">
            <v>10000</v>
          </cell>
          <cell r="J51">
            <v>100000</v>
          </cell>
          <cell r="K51">
            <v>0</v>
          </cell>
          <cell r="L51">
            <v>0</v>
          </cell>
          <cell r="M51">
            <v>28480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D52">
            <v>5250</v>
          </cell>
          <cell r="E52">
            <v>5250</v>
          </cell>
          <cell r="F52">
            <v>21000</v>
          </cell>
          <cell r="G52">
            <v>1600</v>
          </cell>
          <cell r="H52">
            <v>0</v>
          </cell>
          <cell r="I52">
            <v>21000</v>
          </cell>
          <cell r="J52">
            <v>7</v>
          </cell>
          <cell r="K52">
            <v>110000</v>
          </cell>
          <cell r="L52">
            <v>14000</v>
          </cell>
          <cell r="M52">
            <v>67850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C54">
            <v>20000</v>
          </cell>
          <cell r="D54">
            <v>20000</v>
          </cell>
          <cell r="E54">
            <v>5</v>
          </cell>
          <cell r="F54">
            <v>20</v>
          </cell>
          <cell r="G54">
            <v>75000</v>
          </cell>
          <cell r="H54">
            <v>75000</v>
          </cell>
          <cell r="I54">
            <v>20000</v>
          </cell>
          <cell r="J54">
            <v>7</v>
          </cell>
          <cell r="K54">
            <v>105000</v>
          </cell>
          <cell r="L54">
            <v>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C56">
            <v>500</v>
          </cell>
          <cell r="D56">
            <v>800</v>
          </cell>
          <cell r="E56">
            <v>500</v>
          </cell>
          <cell r="F56">
            <v>5300</v>
          </cell>
          <cell r="G56">
            <v>800</v>
          </cell>
          <cell r="H56">
            <v>3</v>
          </cell>
          <cell r="I56">
            <v>4000</v>
          </cell>
          <cell r="J56">
            <v>18000</v>
          </cell>
          <cell r="K56">
            <v>0</v>
          </cell>
          <cell r="L56">
            <v>0</v>
          </cell>
          <cell r="M56">
            <v>5300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C57">
            <v>52000</v>
          </cell>
          <cell r="D57">
            <v>30000</v>
          </cell>
          <cell r="E57">
            <v>52000</v>
          </cell>
          <cell r="F57">
            <v>30000</v>
          </cell>
          <cell r="G57">
            <v>0</v>
          </cell>
          <cell r="H57">
            <v>9</v>
          </cell>
          <cell r="I57">
            <v>6000</v>
          </cell>
          <cell r="J57">
            <v>80000</v>
          </cell>
          <cell r="K57">
            <v>0</v>
          </cell>
          <cell r="L57">
            <v>0</v>
          </cell>
          <cell r="M57">
            <v>88000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C58">
            <v>0</v>
          </cell>
          <cell r="D58">
            <v>0</v>
          </cell>
          <cell r="E58">
            <v>5</v>
          </cell>
          <cell r="F58">
            <v>5</v>
          </cell>
          <cell r="G58">
            <v>100000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C61">
            <v>0</v>
          </cell>
          <cell r="D61">
            <v>0</v>
          </cell>
          <cell r="E61">
            <v>6</v>
          </cell>
          <cell r="F61">
            <v>6</v>
          </cell>
          <cell r="G61">
            <v>60000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C69">
            <v>2400</v>
          </cell>
          <cell r="D69">
            <v>1600</v>
          </cell>
          <cell r="E69">
            <v>2400</v>
          </cell>
          <cell r="F69">
            <v>29600</v>
          </cell>
          <cell r="G69">
            <v>1600</v>
          </cell>
          <cell r="H69">
            <v>14</v>
          </cell>
          <cell r="I69">
            <v>25600</v>
          </cell>
          <cell r="J69">
            <v>220000</v>
          </cell>
          <cell r="K69">
            <v>0</v>
          </cell>
          <cell r="L69">
            <v>0</v>
          </cell>
          <cell r="M69">
            <v>29600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C71">
            <v>11000</v>
          </cell>
          <cell r="D71">
            <v>9000</v>
          </cell>
          <cell r="E71">
            <v>11000</v>
          </cell>
          <cell r="F71">
            <v>0</v>
          </cell>
          <cell r="G71">
            <v>10</v>
          </cell>
          <cell r="H71">
            <v>10</v>
          </cell>
          <cell r="I71">
            <v>9000</v>
          </cell>
          <cell r="J71">
            <v>0</v>
          </cell>
          <cell r="K71">
            <v>0</v>
          </cell>
          <cell r="L71">
            <v>0</v>
          </cell>
          <cell r="M71">
            <v>20000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D73">
            <v>5000</v>
          </cell>
          <cell r="E73">
            <v>5000</v>
          </cell>
          <cell r="F73">
            <v>42000</v>
          </cell>
          <cell r="G73">
            <v>4000</v>
          </cell>
          <cell r="H73">
            <v>0</v>
          </cell>
          <cell r="I73">
            <v>42000</v>
          </cell>
          <cell r="J73">
            <v>10</v>
          </cell>
          <cell r="K73">
            <v>310000</v>
          </cell>
          <cell r="L73">
            <v>22000</v>
          </cell>
          <cell r="M73">
            <v>93000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C74">
            <v>0</v>
          </cell>
          <cell r="D74">
            <v>0</v>
          </cell>
          <cell r="E74">
            <v>9</v>
          </cell>
          <cell r="F74">
            <v>9</v>
          </cell>
          <cell r="G74">
            <v>180000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C83">
            <v>13700</v>
          </cell>
          <cell r="D83">
            <v>14400</v>
          </cell>
          <cell r="E83">
            <v>13700</v>
          </cell>
          <cell r="F83">
            <v>0</v>
          </cell>
          <cell r="G83">
            <v>8</v>
          </cell>
          <cell r="H83">
            <v>8</v>
          </cell>
          <cell r="I83">
            <v>14400</v>
          </cell>
          <cell r="J83">
            <v>0</v>
          </cell>
          <cell r="K83">
            <v>0</v>
          </cell>
          <cell r="L83">
            <v>0</v>
          </cell>
          <cell r="M83">
            <v>28100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C85">
            <v>0</v>
          </cell>
          <cell r="D85">
            <v>0</v>
          </cell>
          <cell r="E85">
            <v>3</v>
          </cell>
          <cell r="F85">
            <v>3</v>
          </cell>
          <cell r="G85">
            <v>90000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C89">
            <v>0</v>
          </cell>
          <cell r="D89">
            <v>0</v>
          </cell>
          <cell r="E89">
            <v>10</v>
          </cell>
          <cell r="F89">
            <v>10</v>
          </cell>
          <cell r="G89">
            <v>200000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D90">
            <v>1600</v>
          </cell>
          <cell r="E90">
            <v>4000</v>
          </cell>
          <cell r="F90">
            <v>55600</v>
          </cell>
          <cell r="G90">
            <v>1600</v>
          </cell>
          <cell r="H90">
            <v>9</v>
          </cell>
          <cell r="I90">
            <v>4000</v>
          </cell>
          <cell r="J90">
            <v>90000</v>
          </cell>
          <cell r="K90">
            <v>18000</v>
          </cell>
          <cell r="L90">
            <v>0</v>
          </cell>
          <cell r="M90">
            <v>55600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D91">
            <v>2000</v>
          </cell>
          <cell r="E91">
            <v>2000</v>
          </cell>
          <cell r="F91">
            <v>95200</v>
          </cell>
          <cell r="G91">
            <v>0</v>
          </cell>
          <cell r="H91">
            <v>4</v>
          </cell>
          <cell r="I91">
            <v>19200</v>
          </cell>
          <cell r="J91">
            <v>80000</v>
          </cell>
          <cell r="K91">
            <v>4400</v>
          </cell>
          <cell r="L91">
            <v>0</v>
          </cell>
          <cell r="M91">
            <v>95200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C93">
            <v>0</v>
          </cell>
          <cell r="D93">
            <v>0</v>
          </cell>
          <cell r="E93">
            <v>3</v>
          </cell>
          <cell r="F93">
            <v>3</v>
          </cell>
          <cell r="G93">
            <v>30000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C99">
            <v>0</v>
          </cell>
          <cell r="D99">
            <v>0</v>
          </cell>
          <cell r="E99">
            <v>12</v>
          </cell>
          <cell r="F99">
            <v>12</v>
          </cell>
          <cell r="G99">
            <v>120000</v>
          </cell>
          <cell r="H99">
            <v>40000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C100">
            <v>0</v>
          </cell>
          <cell r="D100">
            <v>0</v>
          </cell>
          <cell r="E100">
            <v>4</v>
          </cell>
          <cell r="F100">
            <v>4</v>
          </cell>
          <cell r="G100">
            <v>65000</v>
          </cell>
          <cell r="H100">
            <v>11000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C101">
            <v>0</v>
          </cell>
          <cell r="D101">
            <v>0</v>
          </cell>
          <cell r="E101">
            <v>7</v>
          </cell>
          <cell r="F101">
            <v>7</v>
          </cell>
          <cell r="G101">
            <v>80000</v>
          </cell>
          <cell r="H101">
            <v>133000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C102">
            <v>0</v>
          </cell>
          <cell r="D102">
            <v>0</v>
          </cell>
          <cell r="E102">
            <v>6</v>
          </cell>
          <cell r="F102">
            <v>6</v>
          </cell>
          <cell r="G102">
            <v>150000</v>
          </cell>
          <cell r="H102">
            <v>13940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C103">
            <v>0</v>
          </cell>
          <cell r="D103">
            <v>0</v>
          </cell>
          <cell r="E103">
            <v>13</v>
          </cell>
          <cell r="F103">
            <v>13</v>
          </cell>
          <cell r="G103">
            <v>260000</v>
          </cell>
          <cell r="H103">
            <v>26000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6">
          <cell r="B106" t="str">
            <v>市町村等計</v>
          </cell>
          <cell r="C106">
            <v>795100</v>
          </cell>
          <cell r="D106">
            <v>56000</v>
          </cell>
          <cell r="E106">
            <v>238804</v>
          </cell>
          <cell r="F106">
            <v>153000</v>
          </cell>
          <cell r="G106">
            <v>61400</v>
          </cell>
          <cell r="H106">
            <v>2000</v>
          </cell>
          <cell r="I106">
            <v>344317</v>
          </cell>
          <cell r="J106">
            <v>0</v>
          </cell>
          <cell r="K106">
            <v>0</v>
          </cell>
          <cell r="L106">
            <v>0</v>
          </cell>
          <cell r="M106">
            <v>1650621</v>
          </cell>
          <cell r="N106">
            <v>5</v>
          </cell>
          <cell r="O106">
            <v>20</v>
          </cell>
          <cell r="P106">
            <v>75000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75000</v>
          </cell>
          <cell r="AA106">
            <v>511</v>
          </cell>
          <cell r="AB106">
            <v>535</v>
          </cell>
          <cell r="AC106">
            <v>7187540</v>
          </cell>
          <cell r="AD106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C00000"/>
    <pageSetUpPr fitToPage="1"/>
  </sheetPr>
  <dimension ref="A1:WWL52"/>
  <sheetViews>
    <sheetView showGridLines="0" showZeros="0" tabSelected="1" view="pageBreakPreview" zoomScale="55" zoomScaleNormal="40" zoomScaleSheetLayoutView="55" workbookViewId="0">
      <selection activeCell="A2" sqref="A2:P2"/>
    </sheetView>
  </sheetViews>
  <sheetFormatPr defaultColWidth="8" defaultRowHeight="14.25" x14ac:dyDescent="0.15"/>
  <cols>
    <col min="1" max="1" width="28" style="2" bestFit="1" customWidth="1"/>
    <col min="2" max="2" width="25.375" style="2" customWidth="1"/>
    <col min="3" max="3" width="28.125" style="2" bestFit="1" customWidth="1"/>
    <col min="4" max="4" width="29.875" style="2" hidden="1" customWidth="1"/>
    <col min="5" max="5" width="15.75" style="3" bestFit="1" customWidth="1"/>
    <col min="6" max="6" width="30.625" style="3" bestFit="1" customWidth="1"/>
    <col min="7" max="7" width="17.625" style="3" bestFit="1" customWidth="1"/>
    <col min="8" max="8" width="12" style="3" bestFit="1" customWidth="1"/>
    <col min="9" max="9" width="28.125" style="3" bestFit="1" customWidth="1"/>
    <col min="10" max="10" width="26.75" style="3" bestFit="1" customWidth="1"/>
    <col min="11" max="11" width="32.875" style="3" customWidth="1"/>
    <col min="12" max="12" width="32.125" style="3" bestFit="1" customWidth="1"/>
    <col min="13" max="13" width="17.625" style="3" bestFit="1" customWidth="1"/>
    <col min="14" max="14" width="28.5" style="2" bestFit="1" customWidth="1"/>
    <col min="15" max="15" width="35.5" style="2" customWidth="1"/>
    <col min="16" max="16" width="26.625" style="2" customWidth="1"/>
    <col min="17" max="25" width="8" style="2"/>
    <col min="26" max="26" width="8.125" style="2" customWidth="1"/>
    <col min="27" max="27" width="3.375" style="2" customWidth="1"/>
    <col min="28" max="28" width="23.875" style="2" bestFit="1" customWidth="1"/>
    <col min="29" max="29" width="9.25" style="2" bestFit="1" customWidth="1"/>
    <col min="30" max="30" width="15.875" style="2" customWidth="1"/>
    <col min="31" max="254" width="8" style="2"/>
    <col min="255" max="255" width="15.625" style="1" customWidth="1"/>
    <col min="256" max="256" width="13.125" style="1" customWidth="1"/>
    <col min="257" max="257" width="28" style="1" bestFit="1" customWidth="1"/>
    <col min="258" max="258" width="25.375" style="1" customWidth="1"/>
    <col min="259" max="259" width="32.875" style="1" customWidth="1"/>
    <col min="260" max="260" width="8" style="1" hidden="1" customWidth="1"/>
    <col min="261" max="261" width="25.625" style="1" customWidth="1"/>
    <col min="262" max="262" width="30.625" style="1" bestFit="1" customWidth="1"/>
    <col min="263" max="263" width="17.625" style="1" bestFit="1" customWidth="1"/>
    <col min="264" max="264" width="12" style="1" bestFit="1" customWidth="1"/>
    <col min="265" max="265" width="28.125" style="1" bestFit="1" customWidth="1"/>
    <col min="266" max="266" width="26.75" style="1" bestFit="1" customWidth="1"/>
    <col min="267" max="267" width="32.875" style="1" customWidth="1"/>
    <col min="268" max="268" width="32.125" style="1" bestFit="1" customWidth="1"/>
    <col min="269" max="269" width="17.625" style="1" bestFit="1" customWidth="1"/>
    <col min="270" max="270" width="28.5" style="1" bestFit="1" customWidth="1"/>
    <col min="271" max="271" width="29.875" style="1" customWidth="1"/>
    <col min="272" max="272" width="23.625" style="1" customWidth="1"/>
    <col min="273" max="282" width="8" style="1"/>
    <col min="283" max="286" width="8" style="1" hidden="1" customWidth="1"/>
    <col min="287" max="510" width="8" style="1"/>
    <col min="511" max="511" width="15.625" style="1" customWidth="1"/>
    <col min="512" max="512" width="13.125" style="1" customWidth="1"/>
    <col min="513" max="513" width="28" style="1" bestFit="1" customWidth="1"/>
    <col min="514" max="514" width="25.375" style="1" customWidth="1"/>
    <col min="515" max="515" width="32.875" style="1" customWidth="1"/>
    <col min="516" max="516" width="8" style="1" hidden="1" customWidth="1"/>
    <col min="517" max="517" width="25.625" style="1" customWidth="1"/>
    <col min="518" max="518" width="30.625" style="1" bestFit="1" customWidth="1"/>
    <col min="519" max="519" width="17.625" style="1" bestFit="1" customWidth="1"/>
    <col min="520" max="520" width="12" style="1" bestFit="1" customWidth="1"/>
    <col min="521" max="521" width="28.125" style="1" bestFit="1" customWidth="1"/>
    <col min="522" max="522" width="26.75" style="1" bestFit="1" customWidth="1"/>
    <col min="523" max="523" width="32.875" style="1" customWidth="1"/>
    <col min="524" max="524" width="32.125" style="1" bestFit="1" customWidth="1"/>
    <col min="525" max="525" width="17.625" style="1" bestFit="1" customWidth="1"/>
    <col min="526" max="526" width="28.5" style="1" bestFit="1" customWidth="1"/>
    <col min="527" max="527" width="29.875" style="1" customWidth="1"/>
    <col min="528" max="528" width="23.625" style="1" customWidth="1"/>
    <col min="529" max="538" width="8" style="1"/>
    <col min="539" max="542" width="8" style="1" hidden="1" customWidth="1"/>
    <col min="543" max="766" width="8" style="1"/>
    <col min="767" max="767" width="15.625" style="1" customWidth="1"/>
    <col min="768" max="768" width="13.125" style="1" customWidth="1"/>
    <col min="769" max="769" width="28" style="1" bestFit="1" customWidth="1"/>
    <col min="770" max="770" width="25.375" style="1" customWidth="1"/>
    <col min="771" max="771" width="32.875" style="1" customWidth="1"/>
    <col min="772" max="772" width="8" style="1" hidden="1" customWidth="1"/>
    <col min="773" max="773" width="25.625" style="1" customWidth="1"/>
    <col min="774" max="774" width="30.625" style="1" bestFit="1" customWidth="1"/>
    <col min="775" max="775" width="17.625" style="1" bestFit="1" customWidth="1"/>
    <col min="776" max="776" width="12" style="1" bestFit="1" customWidth="1"/>
    <col min="777" max="777" width="28.125" style="1" bestFit="1" customWidth="1"/>
    <col min="778" max="778" width="26.75" style="1" bestFit="1" customWidth="1"/>
    <col min="779" max="779" width="32.875" style="1" customWidth="1"/>
    <col min="780" max="780" width="32.125" style="1" bestFit="1" customWidth="1"/>
    <col min="781" max="781" width="17.625" style="1" bestFit="1" customWidth="1"/>
    <col min="782" max="782" width="28.5" style="1" bestFit="1" customWidth="1"/>
    <col min="783" max="783" width="29.875" style="1" customWidth="1"/>
    <col min="784" max="784" width="23.625" style="1" customWidth="1"/>
    <col min="785" max="794" width="8" style="1"/>
    <col min="795" max="798" width="8" style="1" hidden="1" customWidth="1"/>
    <col min="799" max="1022" width="8" style="1"/>
    <col min="1023" max="1023" width="15.625" style="1" customWidth="1"/>
    <col min="1024" max="1024" width="13.125" style="1" customWidth="1"/>
    <col min="1025" max="1025" width="28" style="1" bestFit="1" customWidth="1"/>
    <col min="1026" max="1026" width="25.375" style="1" customWidth="1"/>
    <col min="1027" max="1027" width="32.875" style="1" customWidth="1"/>
    <col min="1028" max="1028" width="8" style="1" hidden="1" customWidth="1"/>
    <col min="1029" max="1029" width="25.625" style="1" customWidth="1"/>
    <col min="1030" max="1030" width="30.625" style="1" bestFit="1" customWidth="1"/>
    <col min="1031" max="1031" width="17.625" style="1" bestFit="1" customWidth="1"/>
    <col min="1032" max="1032" width="12" style="1" bestFit="1" customWidth="1"/>
    <col min="1033" max="1033" width="28.125" style="1" bestFit="1" customWidth="1"/>
    <col min="1034" max="1034" width="26.75" style="1" bestFit="1" customWidth="1"/>
    <col min="1035" max="1035" width="32.875" style="1" customWidth="1"/>
    <col min="1036" max="1036" width="32.125" style="1" bestFit="1" customWidth="1"/>
    <col min="1037" max="1037" width="17.625" style="1" bestFit="1" customWidth="1"/>
    <col min="1038" max="1038" width="28.5" style="1" bestFit="1" customWidth="1"/>
    <col min="1039" max="1039" width="29.875" style="1" customWidth="1"/>
    <col min="1040" max="1040" width="23.625" style="1" customWidth="1"/>
    <col min="1041" max="1050" width="8" style="1"/>
    <col min="1051" max="1054" width="8" style="1" hidden="1" customWidth="1"/>
    <col min="1055" max="1278" width="8" style="1"/>
    <col min="1279" max="1279" width="15.625" style="1" customWidth="1"/>
    <col min="1280" max="1280" width="13.125" style="1" customWidth="1"/>
    <col min="1281" max="1281" width="28" style="1" bestFit="1" customWidth="1"/>
    <col min="1282" max="1282" width="25.375" style="1" customWidth="1"/>
    <col min="1283" max="1283" width="32.875" style="1" customWidth="1"/>
    <col min="1284" max="1284" width="8" style="1" hidden="1" customWidth="1"/>
    <col min="1285" max="1285" width="25.625" style="1" customWidth="1"/>
    <col min="1286" max="1286" width="30.625" style="1" bestFit="1" customWidth="1"/>
    <col min="1287" max="1287" width="17.625" style="1" bestFit="1" customWidth="1"/>
    <col min="1288" max="1288" width="12" style="1" bestFit="1" customWidth="1"/>
    <col min="1289" max="1289" width="28.125" style="1" bestFit="1" customWidth="1"/>
    <col min="1290" max="1290" width="26.75" style="1" bestFit="1" customWidth="1"/>
    <col min="1291" max="1291" width="32.875" style="1" customWidth="1"/>
    <col min="1292" max="1292" width="32.125" style="1" bestFit="1" customWidth="1"/>
    <col min="1293" max="1293" width="17.625" style="1" bestFit="1" customWidth="1"/>
    <col min="1294" max="1294" width="28.5" style="1" bestFit="1" customWidth="1"/>
    <col min="1295" max="1295" width="29.875" style="1" customWidth="1"/>
    <col min="1296" max="1296" width="23.625" style="1" customWidth="1"/>
    <col min="1297" max="1306" width="8" style="1"/>
    <col min="1307" max="1310" width="8" style="1" hidden="1" customWidth="1"/>
    <col min="1311" max="1534" width="8" style="1"/>
    <col min="1535" max="1535" width="15.625" style="1" customWidth="1"/>
    <col min="1536" max="1536" width="13.125" style="1" customWidth="1"/>
    <col min="1537" max="1537" width="28" style="1" bestFit="1" customWidth="1"/>
    <col min="1538" max="1538" width="25.375" style="1" customWidth="1"/>
    <col min="1539" max="1539" width="32.875" style="1" customWidth="1"/>
    <col min="1540" max="1540" width="8" style="1" hidden="1" customWidth="1"/>
    <col min="1541" max="1541" width="25.625" style="1" customWidth="1"/>
    <col min="1542" max="1542" width="30.625" style="1" bestFit="1" customWidth="1"/>
    <col min="1543" max="1543" width="17.625" style="1" bestFit="1" customWidth="1"/>
    <col min="1544" max="1544" width="12" style="1" bestFit="1" customWidth="1"/>
    <col min="1545" max="1545" width="28.125" style="1" bestFit="1" customWidth="1"/>
    <col min="1546" max="1546" width="26.75" style="1" bestFit="1" customWidth="1"/>
    <col min="1547" max="1547" width="32.875" style="1" customWidth="1"/>
    <col min="1548" max="1548" width="32.125" style="1" bestFit="1" customWidth="1"/>
    <col min="1549" max="1549" width="17.625" style="1" bestFit="1" customWidth="1"/>
    <col min="1550" max="1550" width="28.5" style="1" bestFit="1" customWidth="1"/>
    <col min="1551" max="1551" width="29.875" style="1" customWidth="1"/>
    <col min="1552" max="1552" width="23.625" style="1" customWidth="1"/>
    <col min="1553" max="1562" width="8" style="1"/>
    <col min="1563" max="1566" width="8" style="1" hidden="1" customWidth="1"/>
    <col min="1567" max="1790" width="8" style="1"/>
    <col min="1791" max="1791" width="15.625" style="1" customWidth="1"/>
    <col min="1792" max="1792" width="13.125" style="1" customWidth="1"/>
    <col min="1793" max="1793" width="28" style="1" bestFit="1" customWidth="1"/>
    <col min="1794" max="1794" width="25.375" style="1" customWidth="1"/>
    <col min="1795" max="1795" width="32.875" style="1" customWidth="1"/>
    <col min="1796" max="1796" width="8" style="1" hidden="1" customWidth="1"/>
    <col min="1797" max="1797" width="25.625" style="1" customWidth="1"/>
    <col min="1798" max="1798" width="30.625" style="1" bestFit="1" customWidth="1"/>
    <col min="1799" max="1799" width="17.625" style="1" bestFit="1" customWidth="1"/>
    <col min="1800" max="1800" width="12" style="1" bestFit="1" customWidth="1"/>
    <col min="1801" max="1801" width="28.125" style="1" bestFit="1" customWidth="1"/>
    <col min="1802" max="1802" width="26.75" style="1" bestFit="1" customWidth="1"/>
    <col min="1803" max="1803" width="32.875" style="1" customWidth="1"/>
    <col min="1804" max="1804" width="32.125" style="1" bestFit="1" customWidth="1"/>
    <col min="1805" max="1805" width="17.625" style="1" bestFit="1" customWidth="1"/>
    <col min="1806" max="1806" width="28.5" style="1" bestFit="1" customWidth="1"/>
    <col min="1807" max="1807" width="29.875" style="1" customWidth="1"/>
    <col min="1808" max="1808" width="23.625" style="1" customWidth="1"/>
    <col min="1809" max="1818" width="8" style="1"/>
    <col min="1819" max="1822" width="8" style="1" hidden="1" customWidth="1"/>
    <col min="1823" max="2046" width="8" style="1"/>
    <col min="2047" max="2047" width="15.625" style="1" customWidth="1"/>
    <col min="2048" max="2048" width="13.125" style="1" customWidth="1"/>
    <col min="2049" max="2049" width="28" style="1" bestFit="1" customWidth="1"/>
    <col min="2050" max="2050" width="25.375" style="1" customWidth="1"/>
    <col min="2051" max="2051" width="32.875" style="1" customWidth="1"/>
    <col min="2052" max="2052" width="8" style="1" hidden="1" customWidth="1"/>
    <col min="2053" max="2053" width="25.625" style="1" customWidth="1"/>
    <col min="2054" max="2054" width="30.625" style="1" bestFit="1" customWidth="1"/>
    <col min="2055" max="2055" width="17.625" style="1" bestFit="1" customWidth="1"/>
    <col min="2056" max="2056" width="12" style="1" bestFit="1" customWidth="1"/>
    <col min="2057" max="2057" width="28.125" style="1" bestFit="1" customWidth="1"/>
    <col min="2058" max="2058" width="26.75" style="1" bestFit="1" customWidth="1"/>
    <col min="2059" max="2059" width="32.875" style="1" customWidth="1"/>
    <col min="2060" max="2060" width="32.125" style="1" bestFit="1" customWidth="1"/>
    <col min="2061" max="2061" width="17.625" style="1" bestFit="1" customWidth="1"/>
    <col min="2062" max="2062" width="28.5" style="1" bestFit="1" customWidth="1"/>
    <col min="2063" max="2063" width="29.875" style="1" customWidth="1"/>
    <col min="2064" max="2064" width="23.625" style="1" customWidth="1"/>
    <col min="2065" max="2074" width="8" style="1"/>
    <col min="2075" max="2078" width="8" style="1" hidden="1" customWidth="1"/>
    <col min="2079" max="2302" width="8" style="1"/>
    <col min="2303" max="2303" width="15.625" style="1" customWidth="1"/>
    <col min="2304" max="2304" width="13.125" style="1" customWidth="1"/>
    <col min="2305" max="2305" width="28" style="1" bestFit="1" customWidth="1"/>
    <col min="2306" max="2306" width="25.375" style="1" customWidth="1"/>
    <col min="2307" max="2307" width="32.875" style="1" customWidth="1"/>
    <col min="2308" max="2308" width="8" style="1" hidden="1" customWidth="1"/>
    <col min="2309" max="2309" width="25.625" style="1" customWidth="1"/>
    <col min="2310" max="2310" width="30.625" style="1" bestFit="1" customWidth="1"/>
    <col min="2311" max="2311" width="17.625" style="1" bestFit="1" customWidth="1"/>
    <col min="2312" max="2312" width="12" style="1" bestFit="1" customWidth="1"/>
    <col min="2313" max="2313" width="28.125" style="1" bestFit="1" customWidth="1"/>
    <col min="2314" max="2314" width="26.75" style="1" bestFit="1" customWidth="1"/>
    <col min="2315" max="2315" width="32.875" style="1" customWidth="1"/>
    <col min="2316" max="2316" width="32.125" style="1" bestFit="1" customWidth="1"/>
    <col min="2317" max="2317" width="17.625" style="1" bestFit="1" customWidth="1"/>
    <col min="2318" max="2318" width="28.5" style="1" bestFit="1" customWidth="1"/>
    <col min="2319" max="2319" width="29.875" style="1" customWidth="1"/>
    <col min="2320" max="2320" width="23.625" style="1" customWidth="1"/>
    <col min="2321" max="2330" width="8" style="1"/>
    <col min="2331" max="2334" width="8" style="1" hidden="1" customWidth="1"/>
    <col min="2335" max="2558" width="8" style="1"/>
    <col min="2559" max="2559" width="15.625" style="1" customWidth="1"/>
    <col min="2560" max="2560" width="13.125" style="1" customWidth="1"/>
    <col min="2561" max="2561" width="28" style="1" bestFit="1" customWidth="1"/>
    <col min="2562" max="2562" width="25.375" style="1" customWidth="1"/>
    <col min="2563" max="2563" width="32.875" style="1" customWidth="1"/>
    <col min="2564" max="2564" width="8" style="1" hidden="1" customWidth="1"/>
    <col min="2565" max="2565" width="25.625" style="1" customWidth="1"/>
    <col min="2566" max="2566" width="30.625" style="1" bestFit="1" customWidth="1"/>
    <col min="2567" max="2567" width="17.625" style="1" bestFit="1" customWidth="1"/>
    <col min="2568" max="2568" width="12" style="1" bestFit="1" customWidth="1"/>
    <col min="2569" max="2569" width="28.125" style="1" bestFit="1" customWidth="1"/>
    <col min="2570" max="2570" width="26.75" style="1" bestFit="1" customWidth="1"/>
    <col min="2571" max="2571" width="32.875" style="1" customWidth="1"/>
    <col min="2572" max="2572" width="32.125" style="1" bestFit="1" customWidth="1"/>
    <col min="2573" max="2573" width="17.625" style="1" bestFit="1" customWidth="1"/>
    <col min="2574" max="2574" width="28.5" style="1" bestFit="1" customWidth="1"/>
    <col min="2575" max="2575" width="29.875" style="1" customWidth="1"/>
    <col min="2576" max="2576" width="23.625" style="1" customWidth="1"/>
    <col min="2577" max="2586" width="8" style="1"/>
    <col min="2587" max="2590" width="8" style="1" hidden="1" customWidth="1"/>
    <col min="2591" max="2814" width="8" style="1"/>
    <col min="2815" max="2815" width="15.625" style="1" customWidth="1"/>
    <col min="2816" max="2816" width="13.125" style="1" customWidth="1"/>
    <col min="2817" max="2817" width="28" style="1" bestFit="1" customWidth="1"/>
    <col min="2818" max="2818" width="25.375" style="1" customWidth="1"/>
    <col min="2819" max="2819" width="32.875" style="1" customWidth="1"/>
    <col min="2820" max="2820" width="8" style="1" hidden="1" customWidth="1"/>
    <col min="2821" max="2821" width="25.625" style="1" customWidth="1"/>
    <col min="2822" max="2822" width="30.625" style="1" bestFit="1" customWidth="1"/>
    <col min="2823" max="2823" width="17.625" style="1" bestFit="1" customWidth="1"/>
    <col min="2824" max="2824" width="12" style="1" bestFit="1" customWidth="1"/>
    <col min="2825" max="2825" width="28.125" style="1" bestFit="1" customWidth="1"/>
    <col min="2826" max="2826" width="26.75" style="1" bestFit="1" customWidth="1"/>
    <col min="2827" max="2827" width="32.875" style="1" customWidth="1"/>
    <col min="2828" max="2828" width="32.125" style="1" bestFit="1" customWidth="1"/>
    <col min="2829" max="2829" width="17.625" style="1" bestFit="1" customWidth="1"/>
    <col min="2830" max="2830" width="28.5" style="1" bestFit="1" customWidth="1"/>
    <col min="2831" max="2831" width="29.875" style="1" customWidth="1"/>
    <col min="2832" max="2832" width="23.625" style="1" customWidth="1"/>
    <col min="2833" max="2842" width="8" style="1"/>
    <col min="2843" max="2846" width="8" style="1" hidden="1" customWidth="1"/>
    <col min="2847" max="3070" width="8" style="1"/>
    <col min="3071" max="3071" width="15.625" style="1" customWidth="1"/>
    <col min="3072" max="3072" width="13.125" style="1" customWidth="1"/>
    <col min="3073" max="3073" width="28" style="1" bestFit="1" customWidth="1"/>
    <col min="3074" max="3074" width="25.375" style="1" customWidth="1"/>
    <col min="3075" max="3075" width="32.875" style="1" customWidth="1"/>
    <col min="3076" max="3076" width="8" style="1" hidden="1" customWidth="1"/>
    <col min="3077" max="3077" width="25.625" style="1" customWidth="1"/>
    <col min="3078" max="3078" width="30.625" style="1" bestFit="1" customWidth="1"/>
    <col min="3079" max="3079" width="17.625" style="1" bestFit="1" customWidth="1"/>
    <col min="3080" max="3080" width="12" style="1" bestFit="1" customWidth="1"/>
    <col min="3081" max="3081" width="28.125" style="1" bestFit="1" customWidth="1"/>
    <col min="3082" max="3082" width="26.75" style="1" bestFit="1" customWidth="1"/>
    <col min="3083" max="3083" width="32.875" style="1" customWidth="1"/>
    <col min="3084" max="3084" width="32.125" style="1" bestFit="1" customWidth="1"/>
    <col min="3085" max="3085" width="17.625" style="1" bestFit="1" customWidth="1"/>
    <col min="3086" max="3086" width="28.5" style="1" bestFit="1" customWidth="1"/>
    <col min="3087" max="3087" width="29.875" style="1" customWidth="1"/>
    <col min="3088" max="3088" width="23.625" style="1" customWidth="1"/>
    <col min="3089" max="3098" width="8" style="1"/>
    <col min="3099" max="3102" width="8" style="1" hidden="1" customWidth="1"/>
    <col min="3103" max="3326" width="8" style="1"/>
    <col min="3327" max="3327" width="15.625" style="1" customWidth="1"/>
    <col min="3328" max="3328" width="13.125" style="1" customWidth="1"/>
    <col min="3329" max="3329" width="28" style="1" bestFit="1" customWidth="1"/>
    <col min="3330" max="3330" width="25.375" style="1" customWidth="1"/>
    <col min="3331" max="3331" width="32.875" style="1" customWidth="1"/>
    <col min="3332" max="3332" width="8" style="1" hidden="1" customWidth="1"/>
    <col min="3333" max="3333" width="25.625" style="1" customWidth="1"/>
    <col min="3334" max="3334" width="30.625" style="1" bestFit="1" customWidth="1"/>
    <col min="3335" max="3335" width="17.625" style="1" bestFit="1" customWidth="1"/>
    <col min="3336" max="3336" width="12" style="1" bestFit="1" customWidth="1"/>
    <col min="3337" max="3337" width="28.125" style="1" bestFit="1" customWidth="1"/>
    <col min="3338" max="3338" width="26.75" style="1" bestFit="1" customWidth="1"/>
    <col min="3339" max="3339" width="32.875" style="1" customWidth="1"/>
    <col min="3340" max="3340" width="32.125" style="1" bestFit="1" customWidth="1"/>
    <col min="3341" max="3341" width="17.625" style="1" bestFit="1" customWidth="1"/>
    <col min="3342" max="3342" width="28.5" style="1" bestFit="1" customWidth="1"/>
    <col min="3343" max="3343" width="29.875" style="1" customWidth="1"/>
    <col min="3344" max="3344" width="23.625" style="1" customWidth="1"/>
    <col min="3345" max="3354" width="8" style="1"/>
    <col min="3355" max="3358" width="8" style="1" hidden="1" customWidth="1"/>
    <col min="3359" max="3582" width="8" style="1"/>
    <col min="3583" max="3583" width="15.625" style="1" customWidth="1"/>
    <col min="3584" max="3584" width="13.125" style="1" customWidth="1"/>
    <col min="3585" max="3585" width="28" style="1" bestFit="1" customWidth="1"/>
    <col min="3586" max="3586" width="25.375" style="1" customWidth="1"/>
    <col min="3587" max="3587" width="32.875" style="1" customWidth="1"/>
    <col min="3588" max="3588" width="8" style="1" hidden="1" customWidth="1"/>
    <col min="3589" max="3589" width="25.625" style="1" customWidth="1"/>
    <col min="3590" max="3590" width="30.625" style="1" bestFit="1" customWidth="1"/>
    <col min="3591" max="3591" width="17.625" style="1" bestFit="1" customWidth="1"/>
    <col min="3592" max="3592" width="12" style="1" bestFit="1" customWidth="1"/>
    <col min="3593" max="3593" width="28.125" style="1" bestFit="1" customWidth="1"/>
    <col min="3594" max="3594" width="26.75" style="1" bestFit="1" customWidth="1"/>
    <col min="3595" max="3595" width="32.875" style="1" customWidth="1"/>
    <col min="3596" max="3596" width="32.125" style="1" bestFit="1" customWidth="1"/>
    <col min="3597" max="3597" width="17.625" style="1" bestFit="1" customWidth="1"/>
    <col min="3598" max="3598" width="28.5" style="1" bestFit="1" customWidth="1"/>
    <col min="3599" max="3599" width="29.875" style="1" customWidth="1"/>
    <col min="3600" max="3600" width="23.625" style="1" customWidth="1"/>
    <col min="3601" max="3610" width="8" style="1"/>
    <col min="3611" max="3614" width="8" style="1" hidden="1" customWidth="1"/>
    <col min="3615" max="3838" width="8" style="1"/>
    <col min="3839" max="3839" width="15.625" style="1" customWidth="1"/>
    <col min="3840" max="3840" width="13.125" style="1" customWidth="1"/>
    <col min="3841" max="3841" width="28" style="1" bestFit="1" customWidth="1"/>
    <col min="3842" max="3842" width="25.375" style="1" customWidth="1"/>
    <col min="3843" max="3843" width="32.875" style="1" customWidth="1"/>
    <col min="3844" max="3844" width="8" style="1" hidden="1" customWidth="1"/>
    <col min="3845" max="3845" width="25.625" style="1" customWidth="1"/>
    <col min="3846" max="3846" width="30.625" style="1" bestFit="1" customWidth="1"/>
    <col min="3847" max="3847" width="17.625" style="1" bestFit="1" customWidth="1"/>
    <col min="3848" max="3848" width="12" style="1" bestFit="1" customWidth="1"/>
    <col min="3849" max="3849" width="28.125" style="1" bestFit="1" customWidth="1"/>
    <col min="3850" max="3850" width="26.75" style="1" bestFit="1" customWidth="1"/>
    <col min="3851" max="3851" width="32.875" style="1" customWidth="1"/>
    <col min="3852" max="3852" width="32.125" style="1" bestFit="1" customWidth="1"/>
    <col min="3853" max="3853" width="17.625" style="1" bestFit="1" customWidth="1"/>
    <col min="3854" max="3854" width="28.5" style="1" bestFit="1" customWidth="1"/>
    <col min="3855" max="3855" width="29.875" style="1" customWidth="1"/>
    <col min="3856" max="3856" width="23.625" style="1" customWidth="1"/>
    <col min="3857" max="3866" width="8" style="1"/>
    <col min="3867" max="3870" width="8" style="1" hidden="1" customWidth="1"/>
    <col min="3871" max="4094" width="8" style="1"/>
    <col min="4095" max="4095" width="15.625" style="1" customWidth="1"/>
    <col min="4096" max="4096" width="13.125" style="1" customWidth="1"/>
    <col min="4097" max="4097" width="28" style="1" bestFit="1" customWidth="1"/>
    <col min="4098" max="4098" width="25.375" style="1" customWidth="1"/>
    <col min="4099" max="4099" width="32.875" style="1" customWidth="1"/>
    <col min="4100" max="4100" width="8" style="1" hidden="1" customWidth="1"/>
    <col min="4101" max="4101" width="25.625" style="1" customWidth="1"/>
    <col min="4102" max="4102" width="30.625" style="1" bestFit="1" customWidth="1"/>
    <col min="4103" max="4103" width="17.625" style="1" bestFit="1" customWidth="1"/>
    <col min="4104" max="4104" width="12" style="1" bestFit="1" customWidth="1"/>
    <col min="4105" max="4105" width="28.125" style="1" bestFit="1" customWidth="1"/>
    <col min="4106" max="4106" width="26.75" style="1" bestFit="1" customWidth="1"/>
    <col min="4107" max="4107" width="32.875" style="1" customWidth="1"/>
    <col min="4108" max="4108" width="32.125" style="1" bestFit="1" customWidth="1"/>
    <col min="4109" max="4109" width="17.625" style="1" bestFit="1" customWidth="1"/>
    <col min="4110" max="4110" width="28.5" style="1" bestFit="1" customWidth="1"/>
    <col min="4111" max="4111" width="29.875" style="1" customWidth="1"/>
    <col min="4112" max="4112" width="23.625" style="1" customWidth="1"/>
    <col min="4113" max="4122" width="8" style="1"/>
    <col min="4123" max="4126" width="8" style="1" hidden="1" customWidth="1"/>
    <col min="4127" max="4350" width="8" style="1"/>
    <col min="4351" max="4351" width="15.625" style="1" customWidth="1"/>
    <col min="4352" max="4352" width="13.125" style="1" customWidth="1"/>
    <col min="4353" max="4353" width="28" style="1" bestFit="1" customWidth="1"/>
    <col min="4354" max="4354" width="25.375" style="1" customWidth="1"/>
    <col min="4355" max="4355" width="32.875" style="1" customWidth="1"/>
    <col min="4356" max="4356" width="8" style="1" hidden="1" customWidth="1"/>
    <col min="4357" max="4357" width="25.625" style="1" customWidth="1"/>
    <col min="4358" max="4358" width="30.625" style="1" bestFit="1" customWidth="1"/>
    <col min="4359" max="4359" width="17.625" style="1" bestFit="1" customWidth="1"/>
    <col min="4360" max="4360" width="12" style="1" bestFit="1" customWidth="1"/>
    <col min="4361" max="4361" width="28.125" style="1" bestFit="1" customWidth="1"/>
    <col min="4362" max="4362" width="26.75" style="1" bestFit="1" customWidth="1"/>
    <col min="4363" max="4363" width="32.875" style="1" customWidth="1"/>
    <col min="4364" max="4364" width="32.125" style="1" bestFit="1" customWidth="1"/>
    <col min="4365" max="4365" width="17.625" style="1" bestFit="1" customWidth="1"/>
    <col min="4366" max="4366" width="28.5" style="1" bestFit="1" customWidth="1"/>
    <col min="4367" max="4367" width="29.875" style="1" customWidth="1"/>
    <col min="4368" max="4368" width="23.625" style="1" customWidth="1"/>
    <col min="4369" max="4378" width="8" style="1"/>
    <col min="4379" max="4382" width="8" style="1" hidden="1" customWidth="1"/>
    <col min="4383" max="4606" width="8" style="1"/>
    <col min="4607" max="4607" width="15.625" style="1" customWidth="1"/>
    <col min="4608" max="4608" width="13.125" style="1" customWidth="1"/>
    <col min="4609" max="4609" width="28" style="1" bestFit="1" customWidth="1"/>
    <col min="4610" max="4610" width="25.375" style="1" customWidth="1"/>
    <col min="4611" max="4611" width="32.875" style="1" customWidth="1"/>
    <col min="4612" max="4612" width="8" style="1" hidden="1" customWidth="1"/>
    <col min="4613" max="4613" width="25.625" style="1" customWidth="1"/>
    <col min="4614" max="4614" width="30.625" style="1" bestFit="1" customWidth="1"/>
    <col min="4615" max="4615" width="17.625" style="1" bestFit="1" customWidth="1"/>
    <col min="4616" max="4616" width="12" style="1" bestFit="1" customWidth="1"/>
    <col min="4617" max="4617" width="28.125" style="1" bestFit="1" customWidth="1"/>
    <col min="4618" max="4618" width="26.75" style="1" bestFit="1" customWidth="1"/>
    <col min="4619" max="4619" width="32.875" style="1" customWidth="1"/>
    <col min="4620" max="4620" width="32.125" style="1" bestFit="1" customWidth="1"/>
    <col min="4621" max="4621" width="17.625" style="1" bestFit="1" customWidth="1"/>
    <col min="4622" max="4622" width="28.5" style="1" bestFit="1" customWidth="1"/>
    <col min="4623" max="4623" width="29.875" style="1" customWidth="1"/>
    <col min="4624" max="4624" width="23.625" style="1" customWidth="1"/>
    <col min="4625" max="4634" width="8" style="1"/>
    <col min="4635" max="4638" width="8" style="1" hidden="1" customWidth="1"/>
    <col min="4639" max="4862" width="8" style="1"/>
    <col min="4863" max="4863" width="15.625" style="1" customWidth="1"/>
    <col min="4864" max="4864" width="13.125" style="1" customWidth="1"/>
    <col min="4865" max="4865" width="28" style="1" bestFit="1" customWidth="1"/>
    <col min="4866" max="4866" width="25.375" style="1" customWidth="1"/>
    <col min="4867" max="4867" width="32.875" style="1" customWidth="1"/>
    <col min="4868" max="4868" width="8" style="1" hidden="1" customWidth="1"/>
    <col min="4869" max="4869" width="25.625" style="1" customWidth="1"/>
    <col min="4870" max="4870" width="30.625" style="1" bestFit="1" customWidth="1"/>
    <col min="4871" max="4871" width="17.625" style="1" bestFit="1" customWidth="1"/>
    <col min="4872" max="4872" width="12" style="1" bestFit="1" customWidth="1"/>
    <col min="4873" max="4873" width="28.125" style="1" bestFit="1" customWidth="1"/>
    <col min="4874" max="4874" width="26.75" style="1" bestFit="1" customWidth="1"/>
    <col min="4875" max="4875" width="32.875" style="1" customWidth="1"/>
    <col min="4876" max="4876" width="32.125" style="1" bestFit="1" customWidth="1"/>
    <col min="4877" max="4877" width="17.625" style="1" bestFit="1" customWidth="1"/>
    <col min="4878" max="4878" width="28.5" style="1" bestFit="1" customWidth="1"/>
    <col min="4879" max="4879" width="29.875" style="1" customWidth="1"/>
    <col min="4880" max="4880" width="23.625" style="1" customWidth="1"/>
    <col min="4881" max="4890" width="8" style="1"/>
    <col min="4891" max="4894" width="8" style="1" hidden="1" customWidth="1"/>
    <col min="4895" max="5118" width="8" style="1"/>
    <col min="5119" max="5119" width="15.625" style="1" customWidth="1"/>
    <col min="5120" max="5120" width="13.125" style="1" customWidth="1"/>
    <col min="5121" max="5121" width="28" style="1" bestFit="1" customWidth="1"/>
    <col min="5122" max="5122" width="25.375" style="1" customWidth="1"/>
    <col min="5123" max="5123" width="32.875" style="1" customWidth="1"/>
    <col min="5124" max="5124" width="8" style="1" hidden="1" customWidth="1"/>
    <col min="5125" max="5125" width="25.625" style="1" customWidth="1"/>
    <col min="5126" max="5126" width="30.625" style="1" bestFit="1" customWidth="1"/>
    <col min="5127" max="5127" width="17.625" style="1" bestFit="1" customWidth="1"/>
    <col min="5128" max="5128" width="12" style="1" bestFit="1" customWidth="1"/>
    <col min="5129" max="5129" width="28.125" style="1" bestFit="1" customWidth="1"/>
    <col min="5130" max="5130" width="26.75" style="1" bestFit="1" customWidth="1"/>
    <col min="5131" max="5131" width="32.875" style="1" customWidth="1"/>
    <col min="5132" max="5132" width="32.125" style="1" bestFit="1" customWidth="1"/>
    <col min="5133" max="5133" width="17.625" style="1" bestFit="1" customWidth="1"/>
    <col min="5134" max="5134" width="28.5" style="1" bestFit="1" customWidth="1"/>
    <col min="5135" max="5135" width="29.875" style="1" customWidth="1"/>
    <col min="5136" max="5136" width="23.625" style="1" customWidth="1"/>
    <col min="5137" max="5146" width="8" style="1"/>
    <col min="5147" max="5150" width="8" style="1" hidden="1" customWidth="1"/>
    <col min="5151" max="5374" width="8" style="1"/>
    <col min="5375" max="5375" width="15.625" style="1" customWidth="1"/>
    <col min="5376" max="5376" width="13.125" style="1" customWidth="1"/>
    <col min="5377" max="5377" width="28" style="1" bestFit="1" customWidth="1"/>
    <col min="5378" max="5378" width="25.375" style="1" customWidth="1"/>
    <col min="5379" max="5379" width="32.875" style="1" customWidth="1"/>
    <col min="5380" max="5380" width="8" style="1" hidden="1" customWidth="1"/>
    <col min="5381" max="5381" width="25.625" style="1" customWidth="1"/>
    <col min="5382" max="5382" width="30.625" style="1" bestFit="1" customWidth="1"/>
    <col min="5383" max="5383" width="17.625" style="1" bestFit="1" customWidth="1"/>
    <col min="5384" max="5384" width="12" style="1" bestFit="1" customWidth="1"/>
    <col min="5385" max="5385" width="28.125" style="1" bestFit="1" customWidth="1"/>
    <col min="5386" max="5386" width="26.75" style="1" bestFit="1" customWidth="1"/>
    <col min="5387" max="5387" width="32.875" style="1" customWidth="1"/>
    <col min="5388" max="5388" width="32.125" style="1" bestFit="1" customWidth="1"/>
    <col min="5389" max="5389" width="17.625" style="1" bestFit="1" customWidth="1"/>
    <col min="5390" max="5390" width="28.5" style="1" bestFit="1" customWidth="1"/>
    <col min="5391" max="5391" width="29.875" style="1" customWidth="1"/>
    <col min="5392" max="5392" width="23.625" style="1" customWidth="1"/>
    <col min="5393" max="5402" width="8" style="1"/>
    <col min="5403" max="5406" width="8" style="1" hidden="1" customWidth="1"/>
    <col min="5407" max="5630" width="8" style="1"/>
    <col min="5631" max="5631" width="15.625" style="1" customWidth="1"/>
    <col min="5632" max="5632" width="13.125" style="1" customWidth="1"/>
    <col min="5633" max="5633" width="28" style="1" bestFit="1" customWidth="1"/>
    <col min="5634" max="5634" width="25.375" style="1" customWidth="1"/>
    <col min="5635" max="5635" width="32.875" style="1" customWidth="1"/>
    <col min="5636" max="5636" width="8" style="1" hidden="1" customWidth="1"/>
    <col min="5637" max="5637" width="25.625" style="1" customWidth="1"/>
    <col min="5638" max="5638" width="30.625" style="1" bestFit="1" customWidth="1"/>
    <col min="5639" max="5639" width="17.625" style="1" bestFit="1" customWidth="1"/>
    <col min="5640" max="5640" width="12" style="1" bestFit="1" customWidth="1"/>
    <col min="5641" max="5641" width="28.125" style="1" bestFit="1" customWidth="1"/>
    <col min="5642" max="5642" width="26.75" style="1" bestFit="1" customWidth="1"/>
    <col min="5643" max="5643" width="32.875" style="1" customWidth="1"/>
    <col min="5644" max="5644" width="32.125" style="1" bestFit="1" customWidth="1"/>
    <col min="5645" max="5645" width="17.625" style="1" bestFit="1" customWidth="1"/>
    <col min="5646" max="5646" width="28.5" style="1" bestFit="1" customWidth="1"/>
    <col min="5647" max="5647" width="29.875" style="1" customWidth="1"/>
    <col min="5648" max="5648" width="23.625" style="1" customWidth="1"/>
    <col min="5649" max="5658" width="8" style="1"/>
    <col min="5659" max="5662" width="8" style="1" hidden="1" customWidth="1"/>
    <col min="5663" max="5886" width="8" style="1"/>
    <col min="5887" max="5887" width="15.625" style="1" customWidth="1"/>
    <col min="5888" max="5888" width="13.125" style="1" customWidth="1"/>
    <col min="5889" max="5889" width="28" style="1" bestFit="1" customWidth="1"/>
    <col min="5890" max="5890" width="25.375" style="1" customWidth="1"/>
    <col min="5891" max="5891" width="32.875" style="1" customWidth="1"/>
    <col min="5892" max="5892" width="8" style="1" hidden="1" customWidth="1"/>
    <col min="5893" max="5893" width="25.625" style="1" customWidth="1"/>
    <col min="5894" max="5894" width="30.625" style="1" bestFit="1" customWidth="1"/>
    <col min="5895" max="5895" width="17.625" style="1" bestFit="1" customWidth="1"/>
    <col min="5896" max="5896" width="12" style="1" bestFit="1" customWidth="1"/>
    <col min="5897" max="5897" width="28.125" style="1" bestFit="1" customWidth="1"/>
    <col min="5898" max="5898" width="26.75" style="1" bestFit="1" customWidth="1"/>
    <col min="5899" max="5899" width="32.875" style="1" customWidth="1"/>
    <col min="5900" max="5900" width="32.125" style="1" bestFit="1" customWidth="1"/>
    <col min="5901" max="5901" width="17.625" style="1" bestFit="1" customWidth="1"/>
    <col min="5902" max="5902" width="28.5" style="1" bestFit="1" customWidth="1"/>
    <col min="5903" max="5903" width="29.875" style="1" customWidth="1"/>
    <col min="5904" max="5904" width="23.625" style="1" customWidth="1"/>
    <col min="5905" max="5914" width="8" style="1"/>
    <col min="5915" max="5918" width="8" style="1" hidden="1" customWidth="1"/>
    <col min="5919" max="6142" width="8" style="1"/>
    <col min="6143" max="6143" width="15.625" style="1" customWidth="1"/>
    <col min="6144" max="6144" width="13.125" style="1" customWidth="1"/>
    <col min="6145" max="6145" width="28" style="1" bestFit="1" customWidth="1"/>
    <col min="6146" max="6146" width="25.375" style="1" customWidth="1"/>
    <col min="6147" max="6147" width="32.875" style="1" customWidth="1"/>
    <col min="6148" max="6148" width="8" style="1" hidden="1" customWidth="1"/>
    <col min="6149" max="6149" width="25.625" style="1" customWidth="1"/>
    <col min="6150" max="6150" width="30.625" style="1" bestFit="1" customWidth="1"/>
    <col min="6151" max="6151" width="17.625" style="1" bestFit="1" customWidth="1"/>
    <col min="6152" max="6152" width="12" style="1" bestFit="1" customWidth="1"/>
    <col min="6153" max="6153" width="28.125" style="1" bestFit="1" customWidth="1"/>
    <col min="6154" max="6154" width="26.75" style="1" bestFit="1" customWidth="1"/>
    <col min="6155" max="6155" width="32.875" style="1" customWidth="1"/>
    <col min="6156" max="6156" width="32.125" style="1" bestFit="1" customWidth="1"/>
    <col min="6157" max="6157" width="17.625" style="1" bestFit="1" customWidth="1"/>
    <col min="6158" max="6158" width="28.5" style="1" bestFit="1" customWidth="1"/>
    <col min="6159" max="6159" width="29.875" style="1" customWidth="1"/>
    <col min="6160" max="6160" width="23.625" style="1" customWidth="1"/>
    <col min="6161" max="6170" width="8" style="1"/>
    <col min="6171" max="6174" width="8" style="1" hidden="1" customWidth="1"/>
    <col min="6175" max="6398" width="8" style="1"/>
    <col min="6399" max="6399" width="15.625" style="1" customWidth="1"/>
    <col min="6400" max="6400" width="13.125" style="1" customWidth="1"/>
    <col min="6401" max="6401" width="28" style="1" bestFit="1" customWidth="1"/>
    <col min="6402" max="6402" width="25.375" style="1" customWidth="1"/>
    <col min="6403" max="6403" width="32.875" style="1" customWidth="1"/>
    <col min="6404" max="6404" width="8" style="1" hidden="1" customWidth="1"/>
    <col min="6405" max="6405" width="25.625" style="1" customWidth="1"/>
    <col min="6406" max="6406" width="30.625" style="1" bestFit="1" customWidth="1"/>
    <col min="6407" max="6407" width="17.625" style="1" bestFit="1" customWidth="1"/>
    <col min="6408" max="6408" width="12" style="1" bestFit="1" customWidth="1"/>
    <col min="6409" max="6409" width="28.125" style="1" bestFit="1" customWidth="1"/>
    <col min="6410" max="6410" width="26.75" style="1" bestFit="1" customWidth="1"/>
    <col min="6411" max="6411" width="32.875" style="1" customWidth="1"/>
    <col min="6412" max="6412" width="32.125" style="1" bestFit="1" customWidth="1"/>
    <col min="6413" max="6413" width="17.625" style="1" bestFit="1" customWidth="1"/>
    <col min="6414" max="6414" width="28.5" style="1" bestFit="1" customWidth="1"/>
    <col min="6415" max="6415" width="29.875" style="1" customWidth="1"/>
    <col min="6416" max="6416" width="23.625" style="1" customWidth="1"/>
    <col min="6417" max="6426" width="8" style="1"/>
    <col min="6427" max="6430" width="8" style="1" hidden="1" customWidth="1"/>
    <col min="6431" max="6654" width="8" style="1"/>
    <col min="6655" max="6655" width="15.625" style="1" customWidth="1"/>
    <col min="6656" max="6656" width="13.125" style="1" customWidth="1"/>
    <col min="6657" max="6657" width="28" style="1" bestFit="1" customWidth="1"/>
    <col min="6658" max="6658" width="25.375" style="1" customWidth="1"/>
    <col min="6659" max="6659" width="32.875" style="1" customWidth="1"/>
    <col min="6660" max="6660" width="8" style="1" hidden="1" customWidth="1"/>
    <col min="6661" max="6661" width="25.625" style="1" customWidth="1"/>
    <col min="6662" max="6662" width="30.625" style="1" bestFit="1" customWidth="1"/>
    <col min="6663" max="6663" width="17.625" style="1" bestFit="1" customWidth="1"/>
    <col min="6664" max="6664" width="12" style="1" bestFit="1" customWidth="1"/>
    <col min="6665" max="6665" width="28.125" style="1" bestFit="1" customWidth="1"/>
    <col min="6666" max="6666" width="26.75" style="1" bestFit="1" customWidth="1"/>
    <col min="6667" max="6667" width="32.875" style="1" customWidth="1"/>
    <col min="6668" max="6668" width="32.125" style="1" bestFit="1" customWidth="1"/>
    <col min="6669" max="6669" width="17.625" style="1" bestFit="1" customWidth="1"/>
    <col min="6670" max="6670" width="28.5" style="1" bestFit="1" customWidth="1"/>
    <col min="6671" max="6671" width="29.875" style="1" customWidth="1"/>
    <col min="6672" max="6672" width="23.625" style="1" customWidth="1"/>
    <col min="6673" max="6682" width="8" style="1"/>
    <col min="6683" max="6686" width="8" style="1" hidden="1" customWidth="1"/>
    <col min="6687" max="6910" width="8" style="1"/>
    <col min="6911" max="6911" width="15.625" style="1" customWidth="1"/>
    <col min="6912" max="6912" width="13.125" style="1" customWidth="1"/>
    <col min="6913" max="6913" width="28" style="1" bestFit="1" customWidth="1"/>
    <col min="6914" max="6914" width="25.375" style="1" customWidth="1"/>
    <col min="6915" max="6915" width="32.875" style="1" customWidth="1"/>
    <col min="6916" max="6916" width="8" style="1" hidden="1" customWidth="1"/>
    <col min="6917" max="6917" width="25.625" style="1" customWidth="1"/>
    <col min="6918" max="6918" width="30.625" style="1" bestFit="1" customWidth="1"/>
    <col min="6919" max="6919" width="17.625" style="1" bestFit="1" customWidth="1"/>
    <col min="6920" max="6920" width="12" style="1" bestFit="1" customWidth="1"/>
    <col min="6921" max="6921" width="28.125" style="1" bestFit="1" customWidth="1"/>
    <col min="6922" max="6922" width="26.75" style="1" bestFit="1" customWidth="1"/>
    <col min="6923" max="6923" width="32.875" style="1" customWidth="1"/>
    <col min="6924" max="6924" width="32.125" style="1" bestFit="1" customWidth="1"/>
    <col min="6925" max="6925" width="17.625" style="1" bestFit="1" customWidth="1"/>
    <col min="6926" max="6926" width="28.5" style="1" bestFit="1" customWidth="1"/>
    <col min="6927" max="6927" width="29.875" style="1" customWidth="1"/>
    <col min="6928" max="6928" width="23.625" style="1" customWidth="1"/>
    <col min="6929" max="6938" width="8" style="1"/>
    <col min="6939" max="6942" width="8" style="1" hidden="1" customWidth="1"/>
    <col min="6943" max="7166" width="8" style="1"/>
    <col min="7167" max="7167" width="15.625" style="1" customWidth="1"/>
    <col min="7168" max="7168" width="13.125" style="1" customWidth="1"/>
    <col min="7169" max="7169" width="28" style="1" bestFit="1" customWidth="1"/>
    <col min="7170" max="7170" width="25.375" style="1" customWidth="1"/>
    <col min="7171" max="7171" width="32.875" style="1" customWidth="1"/>
    <col min="7172" max="7172" width="8" style="1" hidden="1" customWidth="1"/>
    <col min="7173" max="7173" width="25.625" style="1" customWidth="1"/>
    <col min="7174" max="7174" width="30.625" style="1" bestFit="1" customWidth="1"/>
    <col min="7175" max="7175" width="17.625" style="1" bestFit="1" customWidth="1"/>
    <col min="7176" max="7176" width="12" style="1" bestFit="1" customWidth="1"/>
    <col min="7177" max="7177" width="28.125" style="1" bestFit="1" customWidth="1"/>
    <col min="7178" max="7178" width="26.75" style="1" bestFit="1" customWidth="1"/>
    <col min="7179" max="7179" width="32.875" style="1" customWidth="1"/>
    <col min="7180" max="7180" width="32.125" style="1" bestFit="1" customWidth="1"/>
    <col min="7181" max="7181" width="17.625" style="1" bestFit="1" customWidth="1"/>
    <col min="7182" max="7182" width="28.5" style="1" bestFit="1" customWidth="1"/>
    <col min="7183" max="7183" width="29.875" style="1" customWidth="1"/>
    <col min="7184" max="7184" width="23.625" style="1" customWidth="1"/>
    <col min="7185" max="7194" width="8" style="1"/>
    <col min="7195" max="7198" width="8" style="1" hidden="1" customWidth="1"/>
    <col min="7199" max="7422" width="8" style="1"/>
    <col min="7423" max="7423" width="15.625" style="1" customWidth="1"/>
    <col min="7424" max="7424" width="13.125" style="1" customWidth="1"/>
    <col min="7425" max="7425" width="28" style="1" bestFit="1" customWidth="1"/>
    <col min="7426" max="7426" width="25.375" style="1" customWidth="1"/>
    <col min="7427" max="7427" width="32.875" style="1" customWidth="1"/>
    <col min="7428" max="7428" width="8" style="1" hidden="1" customWidth="1"/>
    <col min="7429" max="7429" width="25.625" style="1" customWidth="1"/>
    <col min="7430" max="7430" width="30.625" style="1" bestFit="1" customWidth="1"/>
    <col min="7431" max="7431" width="17.625" style="1" bestFit="1" customWidth="1"/>
    <col min="7432" max="7432" width="12" style="1" bestFit="1" customWidth="1"/>
    <col min="7433" max="7433" width="28.125" style="1" bestFit="1" customWidth="1"/>
    <col min="7434" max="7434" width="26.75" style="1" bestFit="1" customWidth="1"/>
    <col min="7435" max="7435" width="32.875" style="1" customWidth="1"/>
    <col min="7436" max="7436" width="32.125" style="1" bestFit="1" customWidth="1"/>
    <col min="7437" max="7437" width="17.625" style="1" bestFit="1" customWidth="1"/>
    <col min="7438" max="7438" width="28.5" style="1" bestFit="1" customWidth="1"/>
    <col min="7439" max="7439" width="29.875" style="1" customWidth="1"/>
    <col min="7440" max="7440" width="23.625" style="1" customWidth="1"/>
    <col min="7441" max="7450" width="8" style="1"/>
    <col min="7451" max="7454" width="8" style="1" hidden="1" customWidth="1"/>
    <col min="7455" max="7678" width="8" style="1"/>
    <col min="7679" max="7679" width="15.625" style="1" customWidth="1"/>
    <col min="7680" max="7680" width="13.125" style="1" customWidth="1"/>
    <col min="7681" max="7681" width="28" style="1" bestFit="1" customWidth="1"/>
    <col min="7682" max="7682" width="25.375" style="1" customWidth="1"/>
    <col min="7683" max="7683" width="32.875" style="1" customWidth="1"/>
    <col min="7684" max="7684" width="8" style="1" hidden="1" customWidth="1"/>
    <col min="7685" max="7685" width="25.625" style="1" customWidth="1"/>
    <col min="7686" max="7686" width="30.625" style="1" bestFit="1" customWidth="1"/>
    <col min="7687" max="7687" width="17.625" style="1" bestFit="1" customWidth="1"/>
    <col min="7688" max="7688" width="12" style="1" bestFit="1" customWidth="1"/>
    <col min="7689" max="7689" width="28.125" style="1" bestFit="1" customWidth="1"/>
    <col min="7690" max="7690" width="26.75" style="1" bestFit="1" customWidth="1"/>
    <col min="7691" max="7691" width="32.875" style="1" customWidth="1"/>
    <col min="7692" max="7692" width="32.125" style="1" bestFit="1" customWidth="1"/>
    <col min="7693" max="7693" width="17.625" style="1" bestFit="1" customWidth="1"/>
    <col min="7694" max="7694" width="28.5" style="1" bestFit="1" customWidth="1"/>
    <col min="7695" max="7695" width="29.875" style="1" customWidth="1"/>
    <col min="7696" max="7696" width="23.625" style="1" customWidth="1"/>
    <col min="7697" max="7706" width="8" style="1"/>
    <col min="7707" max="7710" width="8" style="1" hidden="1" customWidth="1"/>
    <col min="7711" max="7934" width="8" style="1"/>
    <col min="7935" max="7935" width="15.625" style="1" customWidth="1"/>
    <col min="7936" max="7936" width="13.125" style="1" customWidth="1"/>
    <col min="7937" max="7937" width="28" style="1" bestFit="1" customWidth="1"/>
    <col min="7938" max="7938" width="25.375" style="1" customWidth="1"/>
    <col min="7939" max="7939" width="32.875" style="1" customWidth="1"/>
    <col min="7940" max="7940" width="8" style="1" hidden="1" customWidth="1"/>
    <col min="7941" max="7941" width="25.625" style="1" customWidth="1"/>
    <col min="7942" max="7942" width="30.625" style="1" bestFit="1" customWidth="1"/>
    <col min="7943" max="7943" width="17.625" style="1" bestFit="1" customWidth="1"/>
    <col min="7944" max="7944" width="12" style="1" bestFit="1" customWidth="1"/>
    <col min="7945" max="7945" width="28.125" style="1" bestFit="1" customWidth="1"/>
    <col min="7946" max="7946" width="26.75" style="1" bestFit="1" customWidth="1"/>
    <col min="7947" max="7947" width="32.875" style="1" customWidth="1"/>
    <col min="7948" max="7948" width="32.125" style="1" bestFit="1" customWidth="1"/>
    <col min="7949" max="7949" width="17.625" style="1" bestFit="1" customWidth="1"/>
    <col min="7950" max="7950" width="28.5" style="1" bestFit="1" customWidth="1"/>
    <col min="7951" max="7951" width="29.875" style="1" customWidth="1"/>
    <col min="7952" max="7952" width="23.625" style="1" customWidth="1"/>
    <col min="7953" max="7962" width="8" style="1"/>
    <col min="7963" max="7966" width="8" style="1" hidden="1" customWidth="1"/>
    <col min="7967" max="8190" width="8" style="1"/>
    <col min="8191" max="8191" width="15.625" style="1" customWidth="1"/>
    <col min="8192" max="8192" width="13.125" style="1" customWidth="1"/>
    <col min="8193" max="8193" width="28" style="1" bestFit="1" customWidth="1"/>
    <col min="8194" max="8194" width="25.375" style="1" customWidth="1"/>
    <col min="8195" max="8195" width="32.875" style="1" customWidth="1"/>
    <col min="8196" max="8196" width="8" style="1" hidden="1" customWidth="1"/>
    <col min="8197" max="8197" width="25.625" style="1" customWidth="1"/>
    <col min="8198" max="8198" width="30.625" style="1" bestFit="1" customWidth="1"/>
    <col min="8199" max="8199" width="17.625" style="1" bestFit="1" customWidth="1"/>
    <col min="8200" max="8200" width="12" style="1" bestFit="1" customWidth="1"/>
    <col min="8201" max="8201" width="28.125" style="1" bestFit="1" customWidth="1"/>
    <col min="8202" max="8202" width="26.75" style="1" bestFit="1" customWidth="1"/>
    <col min="8203" max="8203" width="32.875" style="1" customWidth="1"/>
    <col min="8204" max="8204" width="32.125" style="1" bestFit="1" customWidth="1"/>
    <col min="8205" max="8205" width="17.625" style="1" bestFit="1" customWidth="1"/>
    <col min="8206" max="8206" width="28.5" style="1" bestFit="1" customWidth="1"/>
    <col min="8207" max="8207" width="29.875" style="1" customWidth="1"/>
    <col min="8208" max="8208" width="23.625" style="1" customWidth="1"/>
    <col min="8209" max="8218" width="8" style="1"/>
    <col min="8219" max="8222" width="8" style="1" hidden="1" customWidth="1"/>
    <col min="8223" max="8446" width="8" style="1"/>
    <col min="8447" max="8447" width="15.625" style="1" customWidth="1"/>
    <col min="8448" max="8448" width="13.125" style="1" customWidth="1"/>
    <col min="8449" max="8449" width="28" style="1" bestFit="1" customWidth="1"/>
    <col min="8450" max="8450" width="25.375" style="1" customWidth="1"/>
    <col min="8451" max="8451" width="32.875" style="1" customWidth="1"/>
    <col min="8452" max="8452" width="8" style="1" hidden="1" customWidth="1"/>
    <col min="8453" max="8453" width="25.625" style="1" customWidth="1"/>
    <col min="8454" max="8454" width="30.625" style="1" bestFit="1" customWidth="1"/>
    <col min="8455" max="8455" width="17.625" style="1" bestFit="1" customWidth="1"/>
    <col min="8456" max="8456" width="12" style="1" bestFit="1" customWidth="1"/>
    <col min="8457" max="8457" width="28.125" style="1" bestFit="1" customWidth="1"/>
    <col min="8458" max="8458" width="26.75" style="1" bestFit="1" customWidth="1"/>
    <col min="8459" max="8459" width="32.875" style="1" customWidth="1"/>
    <col min="8460" max="8460" width="32.125" style="1" bestFit="1" customWidth="1"/>
    <col min="8461" max="8461" width="17.625" style="1" bestFit="1" customWidth="1"/>
    <col min="8462" max="8462" width="28.5" style="1" bestFit="1" customWidth="1"/>
    <col min="8463" max="8463" width="29.875" style="1" customWidth="1"/>
    <col min="8464" max="8464" width="23.625" style="1" customWidth="1"/>
    <col min="8465" max="8474" width="8" style="1"/>
    <col min="8475" max="8478" width="8" style="1" hidden="1" customWidth="1"/>
    <col min="8479" max="8702" width="8" style="1"/>
    <col min="8703" max="8703" width="15.625" style="1" customWidth="1"/>
    <col min="8704" max="8704" width="13.125" style="1" customWidth="1"/>
    <col min="8705" max="8705" width="28" style="1" bestFit="1" customWidth="1"/>
    <col min="8706" max="8706" width="25.375" style="1" customWidth="1"/>
    <col min="8707" max="8707" width="32.875" style="1" customWidth="1"/>
    <col min="8708" max="8708" width="8" style="1" hidden="1" customWidth="1"/>
    <col min="8709" max="8709" width="25.625" style="1" customWidth="1"/>
    <col min="8710" max="8710" width="30.625" style="1" bestFit="1" customWidth="1"/>
    <col min="8711" max="8711" width="17.625" style="1" bestFit="1" customWidth="1"/>
    <col min="8712" max="8712" width="12" style="1" bestFit="1" customWidth="1"/>
    <col min="8713" max="8713" width="28.125" style="1" bestFit="1" customWidth="1"/>
    <col min="8714" max="8714" width="26.75" style="1" bestFit="1" customWidth="1"/>
    <col min="8715" max="8715" width="32.875" style="1" customWidth="1"/>
    <col min="8716" max="8716" width="32.125" style="1" bestFit="1" customWidth="1"/>
    <col min="8717" max="8717" width="17.625" style="1" bestFit="1" customWidth="1"/>
    <col min="8718" max="8718" width="28.5" style="1" bestFit="1" customWidth="1"/>
    <col min="8719" max="8719" width="29.875" style="1" customWidth="1"/>
    <col min="8720" max="8720" width="23.625" style="1" customWidth="1"/>
    <col min="8721" max="8730" width="8" style="1"/>
    <col min="8731" max="8734" width="8" style="1" hidden="1" customWidth="1"/>
    <col min="8735" max="8958" width="8" style="1"/>
    <col min="8959" max="8959" width="15.625" style="1" customWidth="1"/>
    <col min="8960" max="8960" width="13.125" style="1" customWidth="1"/>
    <col min="8961" max="8961" width="28" style="1" bestFit="1" customWidth="1"/>
    <col min="8962" max="8962" width="25.375" style="1" customWidth="1"/>
    <col min="8963" max="8963" width="32.875" style="1" customWidth="1"/>
    <col min="8964" max="8964" width="8" style="1" hidden="1" customWidth="1"/>
    <col min="8965" max="8965" width="25.625" style="1" customWidth="1"/>
    <col min="8966" max="8966" width="30.625" style="1" bestFit="1" customWidth="1"/>
    <col min="8967" max="8967" width="17.625" style="1" bestFit="1" customWidth="1"/>
    <col min="8968" max="8968" width="12" style="1" bestFit="1" customWidth="1"/>
    <col min="8969" max="8969" width="28.125" style="1" bestFit="1" customWidth="1"/>
    <col min="8970" max="8970" width="26.75" style="1" bestFit="1" customWidth="1"/>
    <col min="8971" max="8971" width="32.875" style="1" customWidth="1"/>
    <col min="8972" max="8972" width="32.125" style="1" bestFit="1" customWidth="1"/>
    <col min="8973" max="8973" width="17.625" style="1" bestFit="1" customWidth="1"/>
    <col min="8974" max="8974" width="28.5" style="1" bestFit="1" customWidth="1"/>
    <col min="8975" max="8975" width="29.875" style="1" customWidth="1"/>
    <col min="8976" max="8976" width="23.625" style="1" customWidth="1"/>
    <col min="8977" max="8986" width="8" style="1"/>
    <col min="8987" max="8990" width="8" style="1" hidden="1" customWidth="1"/>
    <col min="8991" max="9214" width="8" style="1"/>
    <col min="9215" max="9215" width="15.625" style="1" customWidth="1"/>
    <col min="9216" max="9216" width="13.125" style="1" customWidth="1"/>
    <col min="9217" max="9217" width="28" style="1" bestFit="1" customWidth="1"/>
    <col min="9218" max="9218" width="25.375" style="1" customWidth="1"/>
    <col min="9219" max="9219" width="32.875" style="1" customWidth="1"/>
    <col min="9220" max="9220" width="8" style="1" hidden="1" customWidth="1"/>
    <col min="9221" max="9221" width="25.625" style="1" customWidth="1"/>
    <col min="9222" max="9222" width="30.625" style="1" bestFit="1" customWidth="1"/>
    <col min="9223" max="9223" width="17.625" style="1" bestFit="1" customWidth="1"/>
    <col min="9224" max="9224" width="12" style="1" bestFit="1" customWidth="1"/>
    <col min="9225" max="9225" width="28.125" style="1" bestFit="1" customWidth="1"/>
    <col min="9226" max="9226" width="26.75" style="1" bestFit="1" customWidth="1"/>
    <col min="9227" max="9227" width="32.875" style="1" customWidth="1"/>
    <col min="9228" max="9228" width="32.125" style="1" bestFit="1" customWidth="1"/>
    <col min="9229" max="9229" width="17.625" style="1" bestFit="1" customWidth="1"/>
    <col min="9230" max="9230" width="28.5" style="1" bestFit="1" customWidth="1"/>
    <col min="9231" max="9231" width="29.875" style="1" customWidth="1"/>
    <col min="9232" max="9232" width="23.625" style="1" customWidth="1"/>
    <col min="9233" max="9242" width="8" style="1"/>
    <col min="9243" max="9246" width="8" style="1" hidden="1" customWidth="1"/>
    <col min="9247" max="9470" width="8" style="1"/>
    <col min="9471" max="9471" width="15.625" style="1" customWidth="1"/>
    <col min="9472" max="9472" width="13.125" style="1" customWidth="1"/>
    <col min="9473" max="9473" width="28" style="1" bestFit="1" customWidth="1"/>
    <col min="9474" max="9474" width="25.375" style="1" customWidth="1"/>
    <col min="9475" max="9475" width="32.875" style="1" customWidth="1"/>
    <col min="9476" max="9476" width="8" style="1" hidden="1" customWidth="1"/>
    <col min="9477" max="9477" width="25.625" style="1" customWidth="1"/>
    <col min="9478" max="9478" width="30.625" style="1" bestFit="1" customWidth="1"/>
    <col min="9479" max="9479" width="17.625" style="1" bestFit="1" customWidth="1"/>
    <col min="9480" max="9480" width="12" style="1" bestFit="1" customWidth="1"/>
    <col min="9481" max="9481" width="28.125" style="1" bestFit="1" customWidth="1"/>
    <col min="9482" max="9482" width="26.75" style="1" bestFit="1" customWidth="1"/>
    <col min="9483" max="9483" width="32.875" style="1" customWidth="1"/>
    <col min="9484" max="9484" width="32.125" style="1" bestFit="1" customWidth="1"/>
    <col min="9485" max="9485" width="17.625" style="1" bestFit="1" customWidth="1"/>
    <col min="9486" max="9486" width="28.5" style="1" bestFit="1" customWidth="1"/>
    <col min="9487" max="9487" width="29.875" style="1" customWidth="1"/>
    <col min="9488" max="9488" width="23.625" style="1" customWidth="1"/>
    <col min="9489" max="9498" width="8" style="1"/>
    <col min="9499" max="9502" width="8" style="1" hidden="1" customWidth="1"/>
    <col min="9503" max="9726" width="8" style="1"/>
    <col min="9727" max="9727" width="15.625" style="1" customWidth="1"/>
    <col min="9728" max="9728" width="13.125" style="1" customWidth="1"/>
    <col min="9729" max="9729" width="28" style="1" bestFit="1" customWidth="1"/>
    <col min="9730" max="9730" width="25.375" style="1" customWidth="1"/>
    <col min="9731" max="9731" width="32.875" style="1" customWidth="1"/>
    <col min="9732" max="9732" width="8" style="1" hidden="1" customWidth="1"/>
    <col min="9733" max="9733" width="25.625" style="1" customWidth="1"/>
    <col min="9734" max="9734" width="30.625" style="1" bestFit="1" customWidth="1"/>
    <col min="9735" max="9735" width="17.625" style="1" bestFit="1" customWidth="1"/>
    <col min="9736" max="9736" width="12" style="1" bestFit="1" customWidth="1"/>
    <col min="9737" max="9737" width="28.125" style="1" bestFit="1" customWidth="1"/>
    <col min="9738" max="9738" width="26.75" style="1" bestFit="1" customWidth="1"/>
    <col min="9739" max="9739" width="32.875" style="1" customWidth="1"/>
    <col min="9740" max="9740" width="32.125" style="1" bestFit="1" customWidth="1"/>
    <col min="9741" max="9741" width="17.625" style="1" bestFit="1" customWidth="1"/>
    <col min="9742" max="9742" width="28.5" style="1" bestFit="1" customWidth="1"/>
    <col min="9743" max="9743" width="29.875" style="1" customWidth="1"/>
    <col min="9744" max="9744" width="23.625" style="1" customWidth="1"/>
    <col min="9745" max="9754" width="8" style="1"/>
    <col min="9755" max="9758" width="8" style="1" hidden="1" customWidth="1"/>
    <col min="9759" max="9982" width="8" style="1"/>
    <col min="9983" max="9983" width="15.625" style="1" customWidth="1"/>
    <col min="9984" max="9984" width="13.125" style="1" customWidth="1"/>
    <col min="9985" max="9985" width="28" style="1" bestFit="1" customWidth="1"/>
    <col min="9986" max="9986" width="25.375" style="1" customWidth="1"/>
    <col min="9987" max="9987" width="32.875" style="1" customWidth="1"/>
    <col min="9988" max="9988" width="8" style="1" hidden="1" customWidth="1"/>
    <col min="9989" max="9989" width="25.625" style="1" customWidth="1"/>
    <col min="9990" max="9990" width="30.625" style="1" bestFit="1" customWidth="1"/>
    <col min="9991" max="9991" width="17.625" style="1" bestFit="1" customWidth="1"/>
    <col min="9992" max="9992" width="12" style="1" bestFit="1" customWidth="1"/>
    <col min="9993" max="9993" width="28.125" style="1" bestFit="1" customWidth="1"/>
    <col min="9994" max="9994" width="26.75" style="1" bestFit="1" customWidth="1"/>
    <col min="9995" max="9995" width="32.875" style="1" customWidth="1"/>
    <col min="9996" max="9996" width="32.125" style="1" bestFit="1" customWidth="1"/>
    <col min="9997" max="9997" width="17.625" style="1" bestFit="1" customWidth="1"/>
    <col min="9998" max="9998" width="28.5" style="1" bestFit="1" customWidth="1"/>
    <col min="9999" max="9999" width="29.875" style="1" customWidth="1"/>
    <col min="10000" max="10000" width="23.625" style="1" customWidth="1"/>
    <col min="10001" max="10010" width="8" style="1"/>
    <col min="10011" max="10014" width="8" style="1" hidden="1" customWidth="1"/>
    <col min="10015" max="10238" width="8" style="1"/>
    <col min="10239" max="10239" width="15.625" style="1" customWidth="1"/>
    <col min="10240" max="10240" width="13.125" style="1" customWidth="1"/>
    <col min="10241" max="10241" width="28" style="1" bestFit="1" customWidth="1"/>
    <col min="10242" max="10242" width="25.375" style="1" customWidth="1"/>
    <col min="10243" max="10243" width="32.875" style="1" customWidth="1"/>
    <col min="10244" max="10244" width="8" style="1" hidden="1" customWidth="1"/>
    <col min="10245" max="10245" width="25.625" style="1" customWidth="1"/>
    <col min="10246" max="10246" width="30.625" style="1" bestFit="1" customWidth="1"/>
    <col min="10247" max="10247" width="17.625" style="1" bestFit="1" customWidth="1"/>
    <col min="10248" max="10248" width="12" style="1" bestFit="1" customWidth="1"/>
    <col min="10249" max="10249" width="28.125" style="1" bestFit="1" customWidth="1"/>
    <col min="10250" max="10250" width="26.75" style="1" bestFit="1" customWidth="1"/>
    <col min="10251" max="10251" width="32.875" style="1" customWidth="1"/>
    <col min="10252" max="10252" width="32.125" style="1" bestFit="1" customWidth="1"/>
    <col min="10253" max="10253" width="17.625" style="1" bestFit="1" customWidth="1"/>
    <col min="10254" max="10254" width="28.5" style="1" bestFit="1" customWidth="1"/>
    <col min="10255" max="10255" width="29.875" style="1" customWidth="1"/>
    <col min="10256" max="10256" width="23.625" style="1" customWidth="1"/>
    <col min="10257" max="10266" width="8" style="1"/>
    <col min="10267" max="10270" width="8" style="1" hidden="1" customWidth="1"/>
    <col min="10271" max="10494" width="8" style="1"/>
    <col min="10495" max="10495" width="15.625" style="1" customWidth="1"/>
    <col min="10496" max="10496" width="13.125" style="1" customWidth="1"/>
    <col min="10497" max="10497" width="28" style="1" bestFit="1" customWidth="1"/>
    <col min="10498" max="10498" width="25.375" style="1" customWidth="1"/>
    <col min="10499" max="10499" width="32.875" style="1" customWidth="1"/>
    <col min="10500" max="10500" width="8" style="1" hidden="1" customWidth="1"/>
    <col min="10501" max="10501" width="25.625" style="1" customWidth="1"/>
    <col min="10502" max="10502" width="30.625" style="1" bestFit="1" customWidth="1"/>
    <col min="10503" max="10503" width="17.625" style="1" bestFit="1" customWidth="1"/>
    <col min="10504" max="10504" width="12" style="1" bestFit="1" customWidth="1"/>
    <col min="10505" max="10505" width="28.125" style="1" bestFit="1" customWidth="1"/>
    <col min="10506" max="10506" width="26.75" style="1" bestFit="1" customWidth="1"/>
    <col min="10507" max="10507" width="32.875" style="1" customWidth="1"/>
    <col min="10508" max="10508" width="32.125" style="1" bestFit="1" customWidth="1"/>
    <col min="10509" max="10509" width="17.625" style="1" bestFit="1" customWidth="1"/>
    <col min="10510" max="10510" width="28.5" style="1" bestFit="1" customWidth="1"/>
    <col min="10511" max="10511" width="29.875" style="1" customWidth="1"/>
    <col min="10512" max="10512" width="23.625" style="1" customWidth="1"/>
    <col min="10513" max="10522" width="8" style="1"/>
    <col min="10523" max="10526" width="8" style="1" hidden="1" customWidth="1"/>
    <col min="10527" max="10750" width="8" style="1"/>
    <col min="10751" max="10751" width="15.625" style="1" customWidth="1"/>
    <col min="10752" max="10752" width="13.125" style="1" customWidth="1"/>
    <col min="10753" max="10753" width="28" style="1" bestFit="1" customWidth="1"/>
    <col min="10754" max="10754" width="25.375" style="1" customWidth="1"/>
    <col min="10755" max="10755" width="32.875" style="1" customWidth="1"/>
    <col min="10756" max="10756" width="8" style="1" hidden="1" customWidth="1"/>
    <col min="10757" max="10757" width="25.625" style="1" customWidth="1"/>
    <col min="10758" max="10758" width="30.625" style="1" bestFit="1" customWidth="1"/>
    <col min="10759" max="10759" width="17.625" style="1" bestFit="1" customWidth="1"/>
    <col min="10760" max="10760" width="12" style="1" bestFit="1" customWidth="1"/>
    <col min="10761" max="10761" width="28.125" style="1" bestFit="1" customWidth="1"/>
    <col min="10762" max="10762" width="26.75" style="1" bestFit="1" customWidth="1"/>
    <col min="10763" max="10763" width="32.875" style="1" customWidth="1"/>
    <col min="10764" max="10764" width="32.125" style="1" bestFit="1" customWidth="1"/>
    <col min="10765" max="10765" width="17.625" style="1" bestFit="1" customWidth="1"/>
    <col min="10766" max="10766" width="28.5" style="1" bestFit="1" customWidth="1"/>
    <col min="10767" max="10767" width="29.875" style="1" customWidth="1"/>
    <col min="10768" max="10768" width="23.625" style="1" customWidth="1"/>
    <col min="10769" max="10778" width="8" style="1"/>
    <col min="10779" max="10782" width="8" style="1" hidden="1" customWidth="1"/>
    <col min="10783" max="11006" width="8" style="1"/>
    <col min="11007" max="11007" width="15.625" style="1" customWidth="1"/>
    <col min="11008" max="11008" width="13.125" style="1" customWidth="1"/>
    <col min="11009" max="11009" width="28" style="1" bestFit="1" customWidth="1"/>
    <col min="11010" max="11010" width="25.375" style="1" customWidth="1"/>
    <col min="11011" max="11011" width="32.875" style="1" customWidth="1"/>
    <col min="11012" max="11012" width="8" style="1" hidden="1" customWidth="1"/>
    <col min="11013" max="11013" width="25.625" style="1" customWidth="1"/>
    <col min="11014" max="11014" width="30.625" style="1" bestFit="1" customWidth="1"/>
    <col min="11015" max="11015" width="17.625" style="1" bestFit="1" customWidth="1"/>
    <col min="11016" max="11016" width="12" style="1" bestFit="1" customWidth="1"/>
    <col min="11017" max="11017" width="28.125" style="1" bestFit="1" customWidth="1"/>
    <col min="11018" max="11018" width="26.75" style="1" bestFit="1" customWidth="1"/>
    <col min="11019" max="11019" width="32.875" style="1" customWidth="1"/>
    <col min="11020" max="11020" width="32.125" style="1" bestFit="1" customWidth="1"/>
    <col min="11021" max="11021" width="17.625" style="1" bestFit="1" customWidth="1"/>
    <col min="11022" max="11022" width="28.5" style="1" bestFit="1" customWidth="1"/>
    <col min="11023" max="11023" width="29.875" style="1" customWidth="1"/>
    <col min="11024" max="11024" width="23.625" style="1" customWidth="1"/>
    <col min="11025" max="11034" width="8" style="1"/>
    <col min="11035" max="11038" width="8" style="1" hidden="1" customWidth="1"/>
    <col min="11039" max="11262" width="8" style="1"/>
    <col min="11263" max="11263" width="15.625" style="1" customWidth="1"/>
    <col min="11264" max="11264" width="13.125" style="1" customWidth="1"/>
    <col min="11265" max="11265" width="28" style="1" bestFit="1" customWidth="1"/>
    <col min="11266" max="11266" width="25.375" style="1" customWidth="1"/>
    <col min="11267" max="11267" width="32.875" style="1" customWidth="1"/>
    <col min="11268" max="11268" width="8" style="1" hidden="1" customWidth="1"/>
    <col min="11269" max="11269" width="25.625" style="1" customWidth="1"/>
    <col min="11270" max="11270" width="30.625" style="1" bestFit="1" customWidth="1"/>
    <col min="11271" max="11271" width="17.625" style="1" bestFit="1" customWidth="1"/>
    <col min="11272" max="11272" width="12" style="1" bestFit="1" customWidth="1"/>
    <col min="11273" max="11273" width="28.125" style="1" bestFit="1" customWidth="1"/>
    <col min="11274" max="11274" width="26.75" style="1" bestFit="1" customWidth="1"/>
    <col min="11275" max="11275" width="32.875" style="1" customWidth="1"/>
    <col min="11276" max="11276" width="32.125" style="1" bestFit="1" customWidth="1"/>
    <col min="11277" max="11277" width="17.625" style="1" bestFit="1" customWidth="1"/>
    <col min="11278" max="11278" width="28.5" style="1" bestFit="1" customWidth="1"/>
    <col min="11279" max="11279" width="29.875" style="1" customWidth="1"/>
    <col min="11280" max="11280" width="23.625" style="1" customWidth="1"/>
    <col min="11281" max="11290" width="8" style="1"/>
    <col min="11291" max="11294" width="8" style="1" hidden="1" customWidth="1"/>
    <col min="11295" max="11518" width="8" style="1"/>
    <col min="11519" max="11519" width="15.625" style="1" customWidth="1"/>
    <col min="11520" max="11520" width="13.125" style="1" customWidth="1"/>
    <col min="11521" max="11521" width="28" style="1" bestFit="1" customWidth="1"/>
    <col min="11522" max="11522" width="25.375" style="1" customWidth="1"/>
    <col min="11523" max="11523" width="32.875" style="1" customWidth="1"/>
    <col min="11524" max="11524" width="8" style="1" hidden="1" customWidth="1"/>
    <col min="11525" max="11525" width="25.625" style="1" customWidth="1"/>
    <col min="11526" max="11526" width="30.625" style="1" bestFit="1" customWidth="1"/>
    <col min="11527" max="11527" width="17.625" style="1" bestFit="1" customWidth="1"/>
    <col min="11528" max="11528" width="12" style="1" bestFit="1" customWidth="1"/>
    <col min="11529" max="11529" width="28.125" style="1" bestFit="1" customWidth="1"/>
    <col min="11530" max="11530" width="26.75" style="1" bestFit="1" customWidth="1"/>
    <col min="11531" max="11531" width="32.875" style="1" customWidth="1"/>
    <col min="11532" max="11532" width="32.125" style="1" bestFit="1" customWidth="1"/>
    <col min="11533" max="11533" width="17.625" style="1" bestFit="1" customWidth="1"/>
    <col min="11534" max="11534" width="28.5" style="1" bestFit="1" customWidth="1"/>
    <col min="11535" max="11535" width="29.875" style="1" customWidth="1"/>
    <col min="11536" max="11536" width="23.625" style="1" customWidth="1"/>
    <col min="11537" max="11546" width="8" style="1"/>
    <col min="11547" max="11550" width="8" style="1" hidden="1" customWidth="1"/>
    <col min="11551" max="11774" width="8" style="1"/>
    <col min="11775" max="11775" width="15.625" style="1" customWidth="1"/>
    <col min="11776" max="11776" width="13.125" style="1" customWidth="1"/>
    <col min="11777" max="11777" width="28" style="1" bestFit="1" customWidth="1"/>
    <col min="11778" max="11778" width="25.375" style="1" customWidth="1"/>
    <col min="11779" max="11779" width="32.875" style="1" customWidth="1"/>
    <col min="11780" max="11780" width="8" style="1" hidden="1" customWidth="1"/>
    <col min="11781" max="11781" width="25.625" style="1" customWidth="1"/>
    <col min="11782" max="11782" width="30.625" style="1" bestFit="1" customWidth="1"/>
    <col min="11783" max="11783" width="17.625" style="1" bestFit="1" customWidth="1"/>
    <col min="11784" max="11784" width="12" style="1" bestFit="1" customWidth="1"/>
    <col min="11785" max="11785" width="28.125" style="1" bestFit="1" customWidth="1"/>
    <col min="11786" max="11786" width="26.75" style="1" bestFit="1" customWidth="1"/>
    <col min="11787" max="11787" width="32.875" style="1" customWidth="1"/>
    <col min="11788" max="11788" width="32.125" style="1" bestFit="1" customWidth="1"/>
    <col min="11789" max="11789" width="17.625" style="1" bestFit="1" customWidth="1"/>
    <col min="11790" max="11790" width="28.5" style="1" bestFit="1" customWidth="1"/>
    <col min="11791" max="11791" width="29.875" style="1" customWidth="1"/>
    <col min="11792" max="11792" width="23.625" style="1" customWidth="1"/>
    <col min="11793" max="11802" width="8" style="1"/>
    <col min="11803" max="11806" width="8" style="1" hidden="1" customWidth="1"/>
    <col min="11807" max="12030" width="8" style="1"/>
    <col min="12031" max="12031" width="15.625" style="1" customWidth="1"/>
    <col min="12032" max="12032" width="13.125" style="1" customWidth="1"/>
    <col min="12033" max="12033" width="28" style="1" bestFit="1" customWidth="1"/>
    <col min="12034" max="12034" width="25.375" style="1" customWidth="1"/>
    <col min="12035" max="12035" width="32.875" style="1" customWidth="1"/>
    <col min="12036" max="12036" width="8" style="1" hidden="1" customWidth="1"/>
    <col min="12037" max="12037" width="25.625" style="1" customWidth="1"/>
    <col min="12038" max="12038" width="30.625" style="1" bestFit="1" customWidth="1"/>
    <col min="12039" max="12039" width="17.625" style="1" bestFit="1" customWidth="1"/>
    <col min="12040" max="12040" width="12" style="1" bestFit="1" customWidth="1"/>
    <col min="12041" max="12041" width="28.125" style="1" bestFit="1" customWidth="1"/>
    <col min="12042" max="12042" width="26.75" style="1" bestFit="1" customWidth="1"/>
    <col min="12043" max="12043" width="32.875" style="1" customWidth="1"/>
    <col min="12044" max="12044" width="32.125" style="1" bestFit="1" customWidth="1"/>
    <col min="12045" max="12045" width="17.625" style="1" bestFit="1" customWidth="1"/>
    <col min="12046" max="12046" width="28.5" style="1" bestFit="1" customWidth="1"/>
    <col min="12047" max="12047" width="29.875" style="1" customWidth="1"/>
    <col min="12048" max="12048" width="23.625" style="1" customWidth="1"/>
    <col min="12049" max="12058" width="8" style="1"/>
    <col min="12059" max="12062" width="8" style="1" hidden="1" customWidth="1"/>
    <col min="12063" max="12286" width="8" style="1"/>
    <col min="12287" max="12287" width="15.625" style="1" customWidth="1"/>
    <col min="12288" max="12288" width="13.125" style="1" customWidth="1"/>
    <col min="12289" max="12289" width="28" style="1" bestFit="1" customWidth="1"/>
    <col min="12290" max="12290" width="25.375" style="1" customWidth="1"/>
    <col min="12291" max="12291" width="32.875" style="1" customWidth="1"/>
    <col min="12292" max="12292" width="8" style="1" hidden="1" customWidth="1"/>
    <col min="12293" max="12293" width="25.625" style="1" customWidth="1"/>
    <col min="12294" max="12294" width="30.625" style="1" bestFit="1" customWidth="1"/>
    <col min="12295" max="12295" width="17.625" style="1" bestFit="1" customWidth="1"/>
    <col min="12296" max="12296" width="12" style="1" bestFit="1" customWidth="1"/>
    <col min="12297" max="12297" width="28.125" style="1" bestFit="1" customWidth="1"/>
    <col min="12298" max="12298" width="26.75" style="1" bestFit="1" customWidth="1"/>
    <col min="12299" max="12299" width="32.875" style="1" customWidth="1"/>
    <col min="12300" max="12300" width="32.125" style="1" bestFit="1" customWidth="1"/>
    <col min="12301" max="12301" width="17.625" style="1" bestFit="1" customWidth="1"/>
    <col min="12302" max="12302" width="28.5" style="1" bestFit="1" customWidth="1"/>
    <col min="12303" max="12303" width="29.875" style="1" customWidth="1"/>
    <col min="12304" max="12304" width="23.625" style="1" customWidth="1"/>
    <col min="12305" max="12314" width="8" style="1"/>
    <col min="12315" max="12318" width="8" style="1" hidden="1" customWidth="1"/>
    <col min="12319" max="12542" width="8" style="1"/>
    <col min="12543" max="12543" width="15.625" style="1" customWidth="1"/>
    <col min="12544" max="12544" width="13.125" style="1" customWidth="1"/>
    <col min="12545" max="12545" width="28" style="1" bestFit="1" customWidth="1"/>
    <col min="12546" max="12546" width="25.375" style="1" customWidth="1"/>
    <col min="12547" max="12547" width="32.875" style="1" customWidth="1"/>
    <col min="12548" max="12548" width="8" style="1" hidden="1" customWidth="1"/>
    <col min="12549" max="12549" width="25.625" style="1" customWidth="1"/>
    <col min="12550" max="12550" width="30.625" style="1" bestFit="1" customWidth="1"/>
    <col min="12551" max="12551" width="17.625" style="1" bestFit="1" customWidth="1"/>
    <col min="12552" max="12552" width="12" style="1" bestFit="1" customWidth="1"/>
    <col min="12553" max="12553" width="28.125" style="1" bestFit="1" customWidth="1"/>
    <col min="12554" max="12554" width="26.75" style="1" bestFit="1" customWidth="1"/>
    <col min="12555" max="12555" width="32.875" style="1" customWidth="1"/>
    <col min="12556" max="12556" width="32.125" style="1" bestFit="1" customWidth="1"/>
    <col min="12557" max="12557" width="17.625" style="1" bestFit="1" customWidth="1"/>
    <col min="12558" max="12558" width="28.5" style="1" bestFit="1" customWidth="1"/>
    <col min="12559" max="12559" width="29.875" style="1" customWidth="1"/>
    <col min="12560" max="12560" width="23.625" style="1" customWidth="1"/>
    <col min="12561" max="12570" width="8" style="1"/>
    <col min="12571" max="12574" width="8" style="1" hidden="1" customWidth="1"/>
    <col min="12575" max="12798" width="8" style="1"/>
    <col min="12799" max="12799" width="15.625" style="1" customWidth="1"/>
    <col min="12800" max="12800" width="13.125" style="1" customWidth="1"/>
    <col min="12801" max="12801" width="28" style="1" bestFit="1" customWidth="1"/>
    <col min="12802" max="12802" width="25.375" style="1" customWidth="1"/>
    <col min="12803" max="12803" width="32.875" style="1" customWidth="1"/>
    <col min="12804" max="12804" width="8" style="1" hidden="1" customWidth="1"/>
    <col min="12805" max="12805" width="25.625" style="1" customWidth="1"/>
    <col min="12806" max="12806" width="30.625" style="1" bestFit="1" customWidth="1"/>
    <col min="12807" max="12807" width="17.625" style="1" bestFit="1" customWidth="1"/>
    <col min="12808" max="12808" width="12" style="1" bestFit="1" customWidth="1"/>
    <col min="12809" max="12809" width="28.125" style="1" bestFit="1" customWidth="1"/>
    <col min="12810" max="12810" width="26.75" style="1" bestFit="1" customWidth="1"/>
    <col min="12811" max="12811" width="32.875" style="1" customWidth="1"/>
    <col min="12812" max="12812" width="32.125" style="1" bestFit="1" customWidth="1"/>
    <col min="12813" max="12813" width="17.625" style="1" bestFit="1" customWidth="1"/>
    <col min="12814" max="12814" width="28.5" style="1" bestFit="1" customWidth="1"/>
    <col min="12815" max="12815" width="29.875" style="1" customWidth="1"/>
    <col min="12816" max="12816" width="23.625" style="1" customWidth="1"/>
    <col min="12817" max="12826" width="8" style="1"/>
    <col min="12827" max="12830" width="8" style="1" hidden="1" customWidth="1"/>
    <col min="12831" max="13054" width="8" style="1"/>
    <col min="13055" max="13055" width="15.625" style="1" customWidth="1"/>
    <col min="13056" max="13056" width="13.125" style="1" customWidth="1"/>
    <col min="13057" max="13057" width="28" style="1" bestFit="1" customWidth="1"/>
    <col min="13058" max="13058" width="25.375" style="1" customWidth="1"/>
    <col min="13059" max="13059" width="32.875" style="1" customWidth="1"/>
    <col min="13060" max="13060" width="8" style="1" hidden="1" customWidth="1"/>
    <col min="13061" max="13061" width="25.625" style="1" customWidth="1"/>
    <col min="13062" max="13062" width="30.625" style="1" bestFit="1" customWidth="1"/>
    <col min="13063" max="13063" width="17.625" style="1" bestFit="1" customWidth="1"/>
    <col min="13064" max="13064" width="12" style="1" bestFit="1" customWidth="1"/>
    <col min="13065" max="13065" width="28.125" style="1" bestFit="1" customWidth="1"/>
    <col min="13066" max="13066" width="26.75" style="1" bestFit="1" customWidth="1"/>
    <col min="13067" max="13067" width="32.875" style="1" customWidth="1"/>
    <col min="13068" max="13068" width="32.125" style="1" bestFit="1" customWidth="1"/>
    <col min="13069" max="13069" width="17.625" style="1" bestFit="1" customWidth="1"/>
    <col min="13070" max="13070" width="28.5" style="1" bestFit="1" customWidth="1"/>
    <col min="13071" max="13071" width="29.875" style="1" customWidth="1"/>
    <col min="13072" max="13072" width="23.625" style="1" customWidth="1"/>
    <col min="13073" max="13082" width="8" style="1"/>
    <col min="13083" max="13086" width="8" style="1" hidden="1" customWidth="1"/>
    <col min="13087" max="13310" width="8" style="1"/>
    <col min="13311" max="13311" width="15.625" style="1" customWidth="1"/>
    <col min="13312" max="13312" width="13.125" style="1" customWidth="1"/>
    <col min="13313" max="13313" width="28" style="1" bestFit="1" customWidth="1"/>
    <col min="13314" max="13314" width="25.375" style="1" customWidth="1"/>
    <col min="13315" max="13315" width="32.875" style="1" customWidth="1"/>
    <col min="13316" max="13316" width="8" style="1" hidden="1" customWidth="1"/>
    <col min="13317" max="13317" width="25.625" style="1" customWidth="1"/>
    <col min="13318" max="13318" width="30.625" style="1" bestFit="1" customWidth="1"/>
    <col min="13319" max="13319" width="17.625" style="1" bestFit="1" customWidth="1"/>
    <col min="13320" max="13320" width="12" style="1" bestFit="1" customWidth="1"/>
    <col min="13321" max="13321" width="28.125" style="1" bestFit="1" customWidth="1"/>
    <col min="13322" max="13322" width="26.75" style="1" bestFit="1" customWidth="1"/>
    <col min="13323" max="13323" width="32.875" style="1" customWidth="1"/>
    <col min="13324" max="13324" width="32.125" style="1" bestFit="1" customWidth="1"/>
    <col min="13325" max="13325" width="17.625" style="1" bestFit="1" customWidth="1"/>
    <col min="13326" max="13326" width="28.5" style="1" bestFit="1" customWidth="1"/>
    <col min="13327" max="13327" width="29.875" style="1" customWidth="1"/>
    <col min="13328" max="13328" width="23.625" style="1" customWidth="1"/>
    <col min="13329" max="13338" width="8" style="1"/>
    <col min="13339" max="13342" width="8" style="1" hidden="1" customWidth="1"/>
    <col min="13343" max="13566" width="8" style="1"/>
    <col min="13567" max="13567" width="15.625" style="1" customWidth="1"/>
    <col min="13568" max="13568" width="13.125" style="1" customWidth="1"/>
    <col min="13569" max="13569" width="28" style="1" bestFit="1" customWidth="1"/>
    <col min="13570" max="13570" width="25.375" style="1" customWidth="1"/>
    <col min="13571" max="13571" width="32.875" style="1" customWidth="1"/>
    <col min="13572" max="13572" width="8" style="1" hidden="1" customWidth="1"/>
    <col min="13573" max="13573" width="25.625" style="1" customWidth="1"/>
    <col min="13574" max="13574" width="30.625" style="1" bestFit="1" customWidth="1"/>
    <col min="13575" max="13575" width="17.625" style="1" bestFit="1" customWidth="1"/>
    <col min="13576" max="13576" width="12" style="1" bestFit="1" customWidth="1"/>
    <col min="13577" max="13577" width="28.125" style="1" bestFit="1" customWidth="1"/>
    <col min="13578" max="13578" width="26.75" style="1" bestFit="1" customWidth="1"/>
    <col min="13579" max="13579" width="32.875" style="1" customWidth="1"/>
    <col min="13580" max="13580" width="32.125" style="1" bestFit="1" customWidth="1"/>
    <col min="13581" max="13581" width="17.625" style="1" bestFit="1" customWidth="1"/>
    <col min="13582" max="13582" width="28.5" style="1" bestFit="1" customWidth="1"/>
    <col min="13583" max="13583" width="29.875" style="1" customWidth="1"/>
    <col min="13584" max="13584" width="23.625" style="1" customWidth="1"/>
    <col min="13585" max="13594" width="8" style="1"/>
    <col min="13595" max="13598" width="8" style="1" hidden="1" customWidth="1"/>
    <col min="13599" max="13822" width="8" style="1"/>
    <col min="13823" max="13823" width="15.625" style="1" customWidth="1"/>
    <col min="13824" max="13824" width="13.125" style="1" customWidth="1"/>
    <col min="13825" max="13825" width="28" style="1" bestFit="1" customWidth="1"/>
    <col min="13826" max="13826" width="25.375" style="1" customWidth="1"/>
    <col min="13827" max="13827" width="32.875" style="1" customWidth="1"/>
    <col min="13828" max="13828" width="8" style="1" hidden="1" customWidth="1"/>
    <col min="13829" max="13829" width="25.625" style="1" customWidth="1"/>
    <col min="13830" max="13830" width="30.625" style="1" bestFit="1" customWidth="1"/>
    <col min="13831" max="13831" width="17.625" style="1" bestFit="1" customWidth="1"/>
    <col min="13832" max="13832" width="12" style="1" bestFit="1" customWidth="1"/>
    <col min="13833" max="13833" width="28.125" style="1" bestFit="1" customWidth="1"/>
    <col min="13834" max="13834" width="26.75" style="1" bestFit="1" customWidth="1"/>
    <col min="13835" max="13835" width="32.875" style="1" customWidth="1"/>
    <col min="13836" max="13836" width="32.125" style="1" bestFit="1" customWidth="1"/>
    <col min="13837" max="13837" width="17.625" style="1" bestFit="1" customWidth="1"/>
    <col min="13838" max="13838" width="28.5" style="1" bestFit="1" customWidth="1"/>
    <col min="13839" max="13839" width="29.875" style="1" customWidth="1"/>
    <col min="13840" max="13840" width="23.625" style="1" customWidth="1"/>
    <col min="13841" max="13850" width="8" style="1"/>
    <col min="13851" max="13854" width="8" style="1" hidden="1" customWidth="1"/>
    <col min="13855" max="14078" width="8" style="1"/>
    <col min="14079" max="14079" width="15.625" style="1" customWidth="1"/>
    <col min="14080" max="14080" width="13.125" style="1" customWidth="1"/>
    <col min="14081" max="14081" width="28" style="1" bestFit="1" customWidth="1"/>
    <col min="14082" max="14082" width="25.375" style="1" customWidth="1"/>
    <col min="14083" max="14083" width="32.875" style="1" customWidth="1"/>
    <col min="14084" max="14084" width="8" style="1" hidden="1" customWidth="1"/>
    <col min="14085" max="14085" width="25.625" style="1" customWidth="1"/>
    <col min="14086" max="14086" width="30.625" style="1" bestFit="1" customWidth="1"/>
    <col min="14087" max="14087" width="17.625" style="1" bestFit="1" customWidth="1"/>
    <col min="14088" max="14088" width="12" style="1" bestFit="1" customWidth="1"/>
    <col min="14089" max="14089" width="28.125" style="1" bestFit="1" customWidth="1"/>
    <col min="14090" max="14090" width="26.75" style="1" bestFit="1" customWidth="1"/>
    <col min="14091" max="14091" width="32.875" style="1" customWidth="1"/>
    <col min="14092" max="14092" width="32.125" style="1" bestFit="1" customWidth="1"/>
    <col min="14093" max="14093" width="17.625" style="1" bestFit="1" customWidth="1"/>
    <col min="14094" max="14094" width="28.5" style="1" bestFit="1" customWidth="1"/>
    <col min="14095" max="14095" width="29.875" style="1" customWidth="1"/>
    <col min="14096" max="14096" width="23.625" style="1" customWidth="1"/>
    <col min="14097" max="14106" width="8" style="1"/>
    <col min="14107" max="14110" width="8" style="1" hidden="1" customWidth="1"/>
    <col min="14111" max="14334" width="8" style="1"/>
    <col min="14335" max="14335" width="15.625" style="1" customWidth="1"/>
    <col min="14336" max="14336" width="13.125" style="1" customWidth="1"/>
    <col min="14337" max="14337" width="28" style="1" bestFit="1" customWidth="1"/>
    <col min="14338" max="14338" width="25.375" style="1" customWidth="1"/>
    <col min="14339" max="14339" width="32.875" style="1" customWidth="1"/>
    <col min="14340" max="14340" width="8" style="1" hidden="1" customWidth="1"/>
    <col min="14341" max="14341" width="25.625" style="1" customWidth="1"/>
    <col min="14342" max="14342" width="30.625" style="1" bestFit="1" customWidth="1"/>
    <col min="14343" max="14343" width="17.625" style="1" bestFit="1" customWidth="1"/>
    <col min="14344" max="14344" width="12" style="1" bestFit="1" customWidth="1"/>
    <col min="14345" max="14345" width="28.125" style="1" bestFit="1" customWidth="1"/>
    <col min="14346" max="14346" width="26.75" style="1" bestFit="1" customWidth="1"/>
    <col min="14347" max="14347" width="32.875" style="1" customWidth="1"/>
    <col min="14348" max="14348" width="32.125" style="1" bestFit="1" customWidth="1"/>
    <col min="14349" max="14349" width="17.625" style="1" bestFit="1" customWidth="1"/>
    <col min="14350" max="14350" width="28.5" style="1" bestFit="1" customWidth="1"/>
    <col min="14351" max="14351" width="29.875" style="1" customWidth="1"/>
    <col min="14352" max="14352" width="23.625" style="1" customWidth="1"/>
    <col min="14353" max="14362" width="8" style="1"/>
    <col min="14363" max="14366" width="8" style="1" hidden="1" customWidth="1"/>
    <col min="14367" max="14590" width="8" style="1"/>
    <col min="14591" max="14591" width="15.625" style="1" customWidth="1"/>
    <col min="14592" max="14592" width="13.125" style="1" customWidth="1"/>
    <col min="14593" max="14593" width="28" style="1" bestFit="1" customWidth="1"/>
    <col min="14594" max="14594" width="25.375" style="1" customWidth="1"/>
    <col min="14595" max="14595" width="32.875" style="1" customWidth="1"/>
    <col min="14596" max="14596" width="8" style="1" hidden="1" customWidth="1"/>
    <col min="14597" max="14597" width="25.625" style="1" customWidth="1"/>
    <col min="14598" max="14598" width="30.625" style="1" bestFit="1" customWidth="1"/>
    <col min="14599" max="14599" width="17.625" style="1" bestFit="1" customWidth="1"/>
    <col min="14600" max="14600" width="12" style="1" bestFit="1" customWidth="1"/>
    <col min="14601" max="14601" width="28.125" style="1" bestFit="1" customWidth="1"/>
    <col min="14602" max="14602" width="26.75" style="1" bestFit="1" customWidth="1"/>
    <col min="14603" max="14603" width="32.875" style="1" customWidth="1"/>
    <col min="14604" max="14604" width="32.125" style="1" bestFit="1" customWidth="1"/>
    <col min="14605" max="14605" width="17.625" style="1" bestFit="1" customWidth="1"/>
    <col min="14606" max="14606" width="28.5" style="1" bestFit="1" customWidth="1"/>
    <col min="14607" max="14607" width="29.875" style="1" customWidth="1"/>
    <col min="14608" max="14608" width="23.625" style="1" customWidth="1"/>
    <col min="14609" max="14618" width="8" style="1"/>
    <col min="14619" max="14622" width="8" style="1" hidden="1" customWidth="1"/>
    <col min="14623" max="14846" width="8" style="1"/>
    <col min="14847" max="14847" width="15.625" style="1" customWidth="1"/>
    <col min="14848" max="14848" width="13.125" style="1" customWidth="1"/>
    <col min="14849" max="14849" width="28" style="1" bestFit="1" customWidth="1"/>
    <col min="14850" max="14850" width="25.375" style="1" customWidth="1"/>
    <col min="14851" max="14851" width="32.875" style="1" customWidth="1"/>
    <col min="14852" max="14852" width="8" style="1" hidden="1" customWidth="1"/>
    <col min="14853" max="14853" width="25.625" style="1" customWidth="1"/>
    <col min="14854" max="14854" width="30.625" style="1" bestFit="1" customWidth="1"/>
    <col min="14855" max="14855" width="17.625" style="1" bestFit="1" customWidth="1"/>
    <col min="14856" max="14856" width="12" style="1" bestFit="1" customWidth="1"/>
    <col min="14857" max="14857" width="28.125" style="1" bestFit="1" customWidth="1"/>
    <col min="14858" max="14858" width="26.75" style="1" bestFit="1" customWidth="1"/>
    <col min="14859" max="14859" width="32.875" style="1" customWidth="1"/>
    <col min="14860" max="14860" width="32.125" style="1" bestFit="1" customWidth="1"/>
    <col min="14861" max="14861" width="17.625" style="1" bestFit="1" customWidth="1"/>
    <col min="14862" max="14862" width="28.5" style="1" bestFit="1" customWidth="1"/>
    <col min="14863" max="14863" width="29.875" style="1" customWidth="1"/>
    <col min="14864" max="14864" width="23.625" style="1" customWidth="1"/>
    <col min="14865" max="14874" width="8" style="1"/>
    <col min="14875" max="14878" width="8" style="1" hidden="1" customWidth="1"/>
    <col min="14879" max="15102" width="8" style="1"/>
    <col min="15103" max="15103" width="15.625" style="1" customWidth="1"/>
    <col min="15104" max="15104" width="13.125" style="1" customWidth="1"/>
    <col min="15105" max="15105" width="28" style="1" bestFit="1" customWidth="1"/>
    <col min="15106" max="15106" width="25.375" style="1" customWidth="1"/>
    <col min="15107" max="15107" width="32.875" style="1" customWidth="1"/>
    <col min="15108" max="15108" width="8" style="1" hidden="1" customWidth="1"/>
    <col min="15109" max="15109" width="25.625" style="1" customWidth="1"/>
    <col min="15110" max="15110" width="30.625" style="1" bestFit="1" customWidth="1"/>
    <col min="15111" max="15111" width="17.625" style="1" bestFit="1" customWidth="1"/>
    <col min="15112" max="15112" width="12" style="1" bestFit="1" customWidth="1"/>
    <col min="15113" max="15113" width="28.125" style="1" bestFit="1" customWidth="1"/>
    <col min="15114" max="15114" width="26.75" style="1" bestFit="1" customWidth="1"/>
    <col min="15115" max="15115" width="32.875" style="1" customWidth="1"/>
    <col min="15116" max="15116" width="32.125" style="1" bestFit="1" customWidth="1"/>
    <col min="15117" max="15117" width="17.625" style="1" bestFit="1" customWidth="1"/>
    <col min="15118" max="15118" width="28.5" style="1" bestFit="1" customWidth="1"/>
    <col min="15119" max="15119" width="29.875" style="1" customWidth="1"/>
    <col min="15120" max="15120" width="23.625" style="1" customWidth="1"/>
    <col min="15121" max="15130" width="8" style="1"/>
    <col min="15131" max="15134" width="8" style="1" hidden="1" customWidth="1"/>
    <col min="15135" max="15358" width="8" style="1"/>
    <col min="15359" max="15359" width="15.625" style="1" customWidth="1"/>
    <col min="15360" max="15360" width="13.125" style="1" customWidth="1"/>
    <col min="15361" max="15361" width="28" style="1" bestFit="1" customWidth="1"/>
    <col min="15362" max="15362" width="25.375" style="1" customWidth="1"/>
    <col min="15363" max="15363" width="32.875" style="1" customWidth="1"/>
    <col min="15364" max="15364" width="8" style="1" hidden="1" customWidth="1"/>
    <col min="15365" max="15365" width="25.625" style="1" customWidth="1"/>
    <col min="15366" max="15366" width="30.625" style="1" bestFit="1" customWidth="1"/>
    <col min="15367" max="15367" width="17.625" style="1" bestFit="1" customWidth="1"/>
    <col min="15368" max="15368" width="12" style="1" bestFit="1" customWidth="1"/>
    <col min="15369" max="15369" width="28.125" style="1" bestFit="1" customWidth="1"/>
    <col min="15370" max="15370" width="26.75" style="1" bestFit="1" customWidth="1"/>
    <col min="15371" max="15371" width="32.875" style="1" customWidth="1"/>
    <col min="15372" max="15372" width="32.125" style="1" bestFit="1" customWidth="1"/>
    <col min="15373" max="15373" width="17.625" style="1" bestFit="1" customWidth="1"/>
    <col min="15374" max="15374" width="28.5" style="1" bestFit="1" customWidth="1"/>
    <col min="15375" max="15375" width="29.875" style="1" customWidth="1"/>
    <col min="15376" max="15376" width="23.625" style="1" customWidth="1"/>
    <col min="15377" max="15386" width="8" style="1"/>
    <col min="15387" max="15390" width="8" style="1" hidden="1" customWidth="1"/>
    <col min="15391" max="15614" width="8" style="1"/>
    <col min="15615" max="15615" width="15.625" style="1" customWidth="1"/>
    <col min="15616" max="15616" width="13.125" style="1" customWidth="1"/>
    <col min="15617" max="15617" width="28" style="1" bestFit="1" customWidth="1"/>
    <col min="15618" max="15618" width="25.375" style="1" customWidth="1"/>
    <col min="15619" max="15619" width="32.875" style="1" customWidth="1"/>
    <col min="15620" max="15620" width="8" style="1" hidden="1" customWidth="1"/>
    <col min="15621" max="15621" width="25.625" style="1" customWidth="1"/>
    <col min="15622" max="15622" width="30.625" style="1" bestFit="1" customWidth="1"/>
    <col min="15623" max="15623" width="17.625" style="1" bestFit="1" customWidth="1"/>
    <col min="15624" max="15624" width="12" style="1" bestFit="1" customWidth="1"/>
    <col min="15625" max="15625" width="28.125" style="1" bestFit="1" customWidth="1"/>
    <col min="15626" max="15626" width="26.75" style="1" bestFit="1" customWidth="1"/>
    <col min="15627" max="15627" width="32.875" style="1" customWidth="1"/>
    <col min="15628" max="15628" width="32.125" style="1" bestFit="1" customWidth="1"/>
    <col min="15629" max="15629" width="17.625" style="1" bestFit="1" customWidth="1"/>
    <col min="15630" max="15630" width="28.5" style="1" bestFit="1" customWidth="1"/>
    <col min="15631" max="15631" width="29.875" style="1" customWidth="1"/>
    <col min="15632" max="15632" width="23.625" style="1" customWidth="1"/>
    <col min="15633" max="15642" width="8" style="1"/>
    <col min="15643" max="15646" width="8" style="1" hidden="1" customWidth="1"/>
    <col min="15647" max="15870" width="8" style="1"/>
    <col min="15871" max="15871" width="15.625" style="1" customWidth="1"/>
    <col min="15872" max="15872" width="13.125" style="1" customWidth="1"/>
    <col min="15873" max="15873" width="28" style="1" bestFit="1" customWidth="1"/>
    <col min="15874" max="15874" width="25.375" style="1" customWidth="1"/>
    <col min="15875" max="15875" width="32.875" style="1" customWidth="1"/>
    <col min="15876" max="15876" width="8" style="1" hidden="1" customWidth="1"/>
    <col min="15877" max="15877" width="25.625" style="1" customWidth="1"/>
    <col min="15878" max="15878" width="30.625" style="1" bestFit="1" customWidth="1"/>
    <col min="15879" max="15879" width="17.625" style="1" bestFit="1" customWidth="1"/>
    <col min="15880" max="15880" width="12" style="1" bestFit="1" customWidth="1"/>
    <col min="15881" max="15881" width="28.125" style="1" bestFit="1" customWidth="1"/>
    <col min="15882" max="15882" width="26.75" style="1" bestFit="1" customWidth="1"/>
    <col min="15883" max="15883" width="32.875" style="1" customWidth="1"/>
    <col min="15884" max="15884" width="32.125" style="1" bestFit="1" customWidth="1"/>
    <col min="15885" max="15885" width="17.625" style="1" bestFit="1" customWidth="1"/>
    <col min="15886" max="15886" width="28.5" style="1" bestFit="1" customWidth="1"/>
    <col min="15887" max="15887" width="29.875" style="1" customWidth="1"/>
    <col min="15888" max="15888" width="23.625" style="1" customWidth="1"/>
    <col min="15889" max="15898" width="8" style="1"/>
    <col min="15899" max="15902" width="8" style="1" hidden="1" customWidth="1"/>
    <col min="15903" max="16126" width="8" style="1"/>
    <col min="16127" max="16127" width="15.625" style="1" customWidth="1"/>
    <col min="16128" max="16128" width="13.125" style="1" customWidth="1"/>
    <col min="16129" max="16129" width="28" style="1" bestFit="1" customWidth="1"/>
    <col min="16130" max="16130" width="25.375" style="1" customWidth="1"/>
    <col min="16131" max="16131" width="32.875" style="1" customWidth="1"/>
    <col min="16132" max="16132" width="8" style="1" hidden="1" customWidth="1"/>
    <col min="16133" max="16133" width="25.625" style="1" customWidth="1"/>
    <col min="16134" max="16134" width="30.625" style="1" bestFit="1" customWidth="1"/>
    <col min="16135" max="16135" width="17.625" style="1" bestFit="1" customWidth="1"/>
    <col min="16136" max="16136" width="12" style="1" bestFit="1" customWidth="1"/>
    <col min="16137" max="16137" width="28.125" style="1" bestFit="1" customWidth="1"/>
    <col min="16138" max="16138" width="26.75" style="1" bestFit="1" customWidth="1"/>
    <col min="16139" max="16139" width="32.875" style="1" customWidth="1"/>
    <col min="16140" max="16140" width="32.125" style="1" bestFit="1" customWidth="1"/>
    <col min="16141" max="16141" width="17.625" style="1" bestFit="1" customWidth="1"/>
    <col min="16142" max="16142" width="28.5" style="1" bestFit="1" customWidth="1"/>
    <col min="16143" max="16143" width="29.875" style="1" customWidth="1"/>
    <col min="16144" max="16144" width="23.625" style="1" customWidth="1"/>
    <col min="16145" max="16154" width="8" style="1"/>
    <col min="16155" max="16158" width="8" style="1" hidden="1" customWidth="1"/>
    <col min="16159" max="16384" width="8" style="1"/>
  </cols>
  <sheetData>
    <row r="1" spans="1:29" ht="30" customHeight="1" x14ac:dyDescent="0.15">
      <c r="A1" s="35"/>
      <c r="B1" s="12"/>
      <c r="F1" s="7"/>
      <c r="G1" s="7"/>
      <c r="H1" s="7"/>
      <c r="I1" s="7"/>
      <c r="J1" s="7"/>
      <c r="K1" s="7"/>
      <c r="L1" s="7"/>
      <c r="M1" s="7"/>
    </row>
    <row r="2" spans="1:29" ht="44.25" customHeight="1" x14ac:dyDescent="0.15">
      <c r="A2" s="108" t="s">
        <v>86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29" ht="43.5" customHeight="1" thickBot="1" x14ac:dyDescent="0.25">
      <c r="E3" s="19"/>
      <c r="F3" s="19"/>
      <c r="G3" s="21"/>
      <c r="H3" s="21"/>
      <c r="I3" s="21"/>
      <c r="J3" s="26"/>
      <c r="K3" s="27"/>
      <c r="L3" s="27"/>
      <c r="M3" s="27"/>
      <c r="P3" s="32" t="s">
        <v>12</v>
      </c>
    </row>
    <row r="4" spans="1:29" ht="108" customHeight="1" x14ac:dyDescent="0.15">
      <c r="A4" s="8" t="s">
        <v>3</v>
      </c>
      <c r="B4" s="13" t="s">
        <v>11</v>
      </c>
      <c r="C4" s="15" t="s">
        <v>21</v>
      </c>
      <c r="D4" s="13" t="s">
        <v>26</v>
      </c>
      <c r="E4" s="13" t="s">
        <v>1</v>
      </c>
      <c r="F4" s="8" t="s">
        <v>28</v>
      </c>
      <c r="G4" s="22" t="s">
        <v>6</v>
      </c>
      <c r="H4" s="8" t="s">
        <v>16</v>
      </c>
      <c r="I4" s="8" t="s">
        <v>19</v>
      </c>
      <c r="J4" s="8" t="s">
        <v>30</v>
      </c>
      <c r="K4" s="8" t="s">
        <v>31</v>
      </c>
      <c r="L4" s="8" t="s">
        <v>32</v>
      </c>
      <c r="M4" s="8" t="s">
        <v>33</v>
      </c>
      <c r="N4" s="8" t="s">
        <v>17</v>
      </c>
      <c r="O4" s="29" t="s">
        <v>9</v>
      </c>
      <c r="P4" s="33" t="s">
        <v>87</v>
      </c>
      <c r="AB4" t="s">
        <v>73</v>
      </c>
      <c r="AC4" t="s">
        <v>74</v>
      </c>
    </row>
    <row r="5" spans="1:29" ht="44.25" customHeight="1" x14ac:dyDescent="0.15">
      <c r="A5" s="9"/>
      <c r="B5" s="82"/>
      <c r="C5" s="82"/>
      <c r="D5" s="17" t="str">
        <f t="shared" ref="D5:D7" si="0">B5&amp;C5</f>
        <v/>
      </c>
      <c r="E5" s="82"/>
      <c r="F5" s="82"/>
      <c r="G5" s="82"/>
      <c r="H5" s="82"/>
      <c r="I5" s="82"/>
      <c r="J5" s="84" t="str">
        <f>IFERROR((G5+I5/H5),"")</f>
        <v/>
      </c>
      <c r="K5" s="84" t="str">
        <f>IFERROR(_xlfn.IFS(F5="移乗介護",1000000,F5="入浴支援",1000000,F5="移動支援",300000,F5="排泄支援",300000,F5="見守り・コミュニケーション",300000,F5="機能訓練支援",300000,F5="栄養管理支援",300000),"")</f>
        <v/>
      </c>
      <c r="L5" s="84">
        <f t="shared" ref="L5:L6" si="1">MIN(J5:K5)</f>
        <v>0</v>
      </c>
      <c r="M5" s="85">
        <f t="shared" ref="M5:M6" si="2">H5*L5</f>
        <v>0</v>
      </c>
      <c r="N5" s="91">
        <f>SUMIF($D5:$D29,D5,$M5:$M29)</f>
        <v>0</v>
      </c>
      <c r="O5" s="92" t="str">
        <f>IF(N5&gt;0,IFERROR(VLOOKUP($A5,$AB$5:$AC$28,2,FALSE),""),"")</f>
        <v/>
      </c>
      <c r="P5" s="86">
        <f>MIN(N5:O5)</f>
        <v>0</v>
      </c>
      <c r="AB5" t="s">
        <v>75</v>
      </c>
      <c r="AC5" s="58">
        <v>2100000</v>
      </c>
    </row>
    <row r="6" spans="1:29" ht="44.25" customHeight="1" x14ac:dyDescent="0.15">
      <c r="A6" s="9"/>
      <c r="B6" s="82"/>
      <c r="C6" s="82"/>
      <c r="D6" s="17" t="str">
        <f t="shared" si="0"/>
        <v/>
      </c>
      <c r="E6" s="82"/>
      <c r="F6" s="82"/>
      <c r="G6" s="82"/>
      <c r="H6" s="82"/>
      <c r="I6" s="82"/>
      <c r="J6" s="84" t="str">
        <f t="shared" ref="J6" si="3">IFERROR((G6+I6/H6),"")</f>
        <v/>
      </c>
      <c r="K6" s="84" t="str">
        <f t="shared" ref="K6" si="4">IFERROR(_xlfn.IFS(F6="移乗介護",1000000,F6="入浴支援",1000000,F6="移動支援",300000,F6="排泄支援",300000,F6="見守り・コミュニケーション",300000,F6="機能訓練支援",300000,F6="栄養管理支援",300000),"")</f>
        <v/>
      </c>
      <c r="L6" s="84">
        <f t="shared" si="1"/>
        <v>0</v>
      </c>
      <c r="M6" s="85">
        <f t="shared" si="2"/>
        <v>0</v>
      </c>
      <c r="N6" s="91" t="str">
        <f>IF($D$6=$D$5,"",SUMIF($D$5:$D$29,D6,$M$5:$M$29))</f>
        <v/>
      </c>
      <c r="O6" s="92" t="str">
        <f>IF($N6="","",IF(N6&gt;0,IFERROR(VLOOKUP($A6,$AB$5:$AC$28,2,FALSE),""),""))</f>
        <v/>
      </c>
      <c r="P6" s="86">
        <f t="shared" ref="P6" si="5">MIN(N6:O6)</f>
        <v>0</v>
      </c>
      <c r="AB6" t="s">
        <v>57</v>
      </c>
      <c r="AC6" s="58">
        <v>1500000</v>
      </c>
    </row>
    <row r="7" spans="1:29" ht="44.25" customHeight="1" x14ac:dyDescent="0.15">
      <c r="A7" s="9"/>
      <c r="B7" s="82"/>
      <c r="C7" s="82"/>
      <c r="D7" s="17" t="str">
        <f t="shared" si="0"/>
        <v/>
      </c>
      <c r="E7" s="82"/>
      <c r="F7" s="82"/>
      <c r="G7" s="82"/>
      <c r="H7" s="82"/>
      <c r="I7" s="82"/>
      <c r="J7" s="84" t="str">
        <f t="shared" ref="J7:J29" si="6">IFERROR((G7+I7/H7),"")</f>
        <v/>
      </c>
      <c r="K7" s="84" t="str">
        <f t="shared" ref="K7:K29" si="7">IFERROR(_xlfn.IFS(F7="移乗介護",1000000,F7="入浴支援",1000000,F7="移動支援",300000,F7="排泄支援",300000,F7="見守り・コミュニケーション",300000,F7="機能訓練支援",300000,F7="栄養管理支援",300000),"")</f>
        <v/>
      </c>
      <c r="L7" s="84">
        <f t="shared" ref="L7:L29" si="8">MIN(J7:K7)</f>
        <v>0</v>
      </c>
      <c r="M7" s="85">
        <f t="shared" ref="M7:M29" si="9">H7*L7</f>
        <v>0</v>
      </c>
      <c r="N7" s="91" t="str">
        <f>IF(OR(D7=$D$5,D7=$D$6),"",SUMIF($D$5:$D$29,D7,$M$5:$M$29))</f>
        <v/>
      </c>
      <c r="O7" s="92" t="str">
        <f t="shared" ref="O7:O28" si="10">IF($N7="","",IF(N7&gt;0,IFERROR(VLOOKUP($A7,$AB$5:$AC$28,2,FALSE),""),""))</f>
        <v/>
      </c>
      <c r="P7" s="86">
        <f t="shared" ref="P7:P29" si="11">MIN(N7:O7)</f>
        <v>0</v>
      </c>
      <c r="AB7" t="s">
        <v>76</v>
      </c>
      <c r="AC7" s="58">
        <v>1200000</v>
      </c>
    </row>
    <row r="8" spans="1:29" ht="44.25" customHeight="1" x14ac:dyDescent="0.15">
      <c r="A8" s="9"/>
      <c r="B8" s="82"/>
      <c r="C8" s="82"/>
      <c r="D8" s="17" t="str">
        <f t="shared" ref="D8:D29" si="12">B8&amp;C8</f>
        <v/>
      </c>
      <c r="E8" s="82"/>
      <c r="F8" s="82"/>
      <c r="G8" s="82"/>
      <c r="H8" s="82"/>
      <c r="I8" s="82"/>
      <c r="J8" s="84" t="str">
        <f t="shared" si="6"/>
        <v/>
      </c>
      <c r="K8" s="84" t="str">
        <f t="shared" si="7"/>
        <v/>
      </c>
      <c r="L8" s="84">
        <f t="shared" si="8"/>
        <v>0</v>
      </c>
      <c r="M8" s="85">
        <f t="shared" si="9"/>
        <v>0</v>
      </c>
      <c r="N8" s="91" t="str">
        <f>IF(OR(D8=$D$5,D8=$D$6,D8=$D$7),"",SUMIF($D$5:$D$29,D8,$M$5:$M$29))</f>
        <v/>
      </c>
      <c r="O8" s="92" t="str">
        <f t="shared" si="10"/>
        <v/>
      </c>
      <c r="P8" s="86">
        <f t="shared" si="11"/>
        <v>0</v>
      </c>
      <c r="AB8" t="s">
        <v>59</v>
      </c>
      <c r="AC8" s="58">
        <v>1200000</v>
      </c>
    </row>
    <row r="9" spans="1:29" ht="44.25" customHeight="1" x14ac:dyDescent="0.15">
      <c r="A9" s="9"/>
      <c r="B9" s="82"/>
      <c r="C9" s="82"/>
      <c r="D9" s="17" t="str">
        <f t="shared" si="12"/>
        <v/>
      </c>
      <c r="E9" s="82"/>
      <c r="F9" s="82"/>
      <c r="G9" s="82"/>
      <c r="H9" s="82"/>
      <c r="I9" s="82"/>
      <c r="J9" s="84" t="str">
        <f t="shared" si="6"/>
        <v/>
      </c>
      <c r="K9" s="84" t="str">
        <f t="shared" si="7"/>
        <v/>
      </c>
      <c r="L9" s="84">
        <f t="shared" si="8"/>
        <v>0</v>
      </c>
      <c r="M9" s="85">
        <f t="shared" si="9"/>
        <v>0</v>
      </c>
      <c r="N9" s="91" t="str">
        <f>IF(OR(D9=$D$5,D9=$D$6,D9=$D$7,D9=$D$8),"",SUMIF($D$5:$D$29,D9,$M$5:$M$29))</f>
        <v/>
      </c>
      <c r="O9" s="92" t="str">
        <f t="shared" si="10"/>
        <v/>
      </c>
      <c r="P9" s="86">
        <f t="shared" si="11"/>
        <v>0</v>
      </c>
      <c r="AB9" t="s">
        <v>60</v>
      </c>
      <c r="AC9" s="58">
        <v>1200000</v>
      </c>
    </row>
    <row r="10" spans="1:29" ht="44.25" customHeight="1" x14ac:dyDescent="0.15">
      <c r="A10" s="9"/>
      <c r="B10" s="82"/>
      <c r="C10" s="82"/>
      <c r="D10" s="17" t="str">
        <f t="shared" si="12"/>
        <v/>
      </c>
      <c r="E10" s="82"/>
      <c r="F10" s="82"/>
      <c r="G10" s="82"/>
      <c r="H10" s="82"/>
      <c r="I10" s="82"/>
      <c r="J10" s="84" t="str">
        <f t="shared" si="6"/>
        <v/>
      </c>
      <c r="K10" s="84" t="str">
        <f t="shared" si="7"/>
        <v/>
      </c>
      <c r="L10" s="84">
        <f t="shared" si="8"/>
        <v>0</v>
      </c>
      <c r="M10" s="85">
        <f t="shared" si="9"/>
        <v>0</v>
      </c>
      <c r="N10" s="91" t="str">
        <f>IF(OR(D10=$D$5,D10=$D$6,D10=$D$7,D10=$D$8,D10=$D$9),"",SUMIF($D$5:$D$29,D10,$M$5:$M$29))</f>
        <v/>
      </c>
      <c r="O10" s="92" t="str">
        <f t="shared" si="10"/>
        <v/>
      </c>
      <c r="P10" s="86">
        <f t="shared" si="11"/>
        <v>0</v>
      </c>
      <c r="AB10" s="75" t="s">
        <v>61</v>
      </c>
      <c r="AC10" s="58">
        <v>1200000</v>
      </c>
    </row>
    <row r="11" spans="1:29" ht="44.25" customHeight="1" x14ac:dyDescent="0.15">
      <c r="A11" s="9"/>
      <c r="B11" s="82"/>
      <c r="C11" s="82"/>
      <c r="D11" s="17" t="str">
        <f t="shared" si="12"/>
        <v/>
      </c>
      <c r="E11" s="82"/>
      <c r="F11" s="82"/>
      <c r="G11" s="82"/>
      <c r="H11" s="82"/>
      <c r="I11" s="82"/>
      <c r="J11" s="84" t="str">
        <f t="shared" si="6"/>
        <v/>
      </c>
      <c r="K11" s="84" t="str">
        <f t="shared" si="7"/>
        <v/>
      </c>
      <c r="L11" s="84">
        <f t="shared" si="8"/>
        <v>0</v>
      </c>
      <c r="M11" s="85">
        <f t="shared" si="9"/>
        <v>0</v>
      </c>
      <c r="N11" s="91" t="str">
        <f>IF(OR(D11=$D$5,D11=$D$6,D11=$D$7,D11=$D$8,D11=$D$9,D11=$D$10),"",SUMIF($D$5:$D$29,D11,$M$5:$M$29))</f>
        <v/>
      </c>
      <c r="O11" s="92" t="str">
        <f t="shared" si="10"/>
        <v/>
      </c>
      <c r="P11" s="86">
        <f t="shared" si="11"/>
        <v>0</v>
      </c>
      <c r="AB11" s="75" t="s">
        <v>62</v>
      </c>
      <c r="AC11" s="58">
        <v>1200000</v>
      </c>
    </row>
    <row r="12" spans="1:29" ht="44.25" customHeight="1" x14ac:dyDescent="0.15">
      <c r="A12" s="9"/>
      <c r="B12" s="82"/>
      <c r="C12" s="82"/>
      <c r="D12" s="17" t="str">
        <f t="shared" si="12"/>
        <v/>
      </c>
      <c r="E12" s="82"/>
      <c r="F12" s="82"/>
      <c r="G12" s="82"/>
      <c r="H12" s="82"/>
      <c r="I12" s="82"/>
      <c r="J12" s="84" t="str">
        <f t="shared" si="6"/>
        <v/>
      </c>
      <c r="K12" s="84" t="str">
        <f t="shared" si="7"/>
        <v/>
      </c>
      <c r="L12" s="84">
        <f>MIN(J12:K12)</f>
        <v>0</v>
      </c>
      <c r="M12" s="85">
        <f t="shared" si="9"/>
        <v>0</v>
      </c>
      <c r="N12" s="91" t="str">
        <f>IF(OR(D12=$D$5,D12=$D$6,D12=$D$7,D12=$D$8,D12=$D$9,D12=$D$10,D12=$D$11),"",SUMIF($D$5:$D$29,D12,$M$5:$M$29))</f>
        <v/>
      </c>
      <c r="O12" s="92" t="str">
        <f t="shared" si="10"/>
        <v/>
      </c>
      <c r="P12" s="86">
        <f t="shared" si="11"/>
        <v>0</v>
      </c>
      <c r="AB12" s="75" t="s">
        <v>63</v>
      </c>
      <c r="AC12" s="58">
        <v>1200000</v>
      </c>
    </row>
    <row r="13" spans="1:29" ht="44.25" customHeight="1" x14ac:dyDescent="0.15">
      <c r="A13" s="9"/>
      <c r="B13" s="82"/>
      <c r="C13" s="82"/>
      <c r="D13" s="17" t="str">
        <f t="shared" si="12"/>
        <v/>
      </c>
      <c r="E13" s="82"/>
      <c r="F13" s="82"/>
      <c r="G13" s="82"/>
      <c r="H13" s="82"/>
      <c r="I13" s="82"/>
      <c r="J13" s="84" t="str">
        <f t="shared" si="6"/>
        <v/>
      </c>
      <c r="K13" s="84" t="str">
        <f t="shared" si="7"/>
        <v/>
      </c>
      <c r="L13" s="84">
        <f t="shared" si="8"/>
        <v>0</v>
      </c>
      <c r="M13" s="85">
        <f t="shared" si="9"/>
        <v>0</v>
      </c>
      <c r="N13" s="91" t="str">
        <f>IF(OR(D13=$D$5,D13=$D$6,D13=$D$7,D13=$D$8,D13=$D$9,D13=$D$10,D13=$D$11,D13=$D$12),"",SUMIF($D$5:$D$29,D13,$M$5:$M$29))</f>
        <v/>
      </c>
      <c r="O13" s="92" t="str">
        <f t="shared" si="10"/>
        <v/>
      </c>
      <c r="P13" s="86">
        <f t="shared" si="11"/>
        <v>0</v>
      </c>
      <c r="AB13" s="75" t="s">
        <v>64</v>
      </c>
      <c r="AC13" s="58">
        <v>1200000</v>
      </c>
    </row>
    <row r="14" spans="1:29" ht="44.25" customHeight="1" x14ac:dyDescent="0.15">
      <c r="A14" s="9"/>
      <c r="B14" s="82"/>
      <c r="C14" s="82"/>
      <c r="D14" s="17" t="str">
        <f t="shared" si="12"/>
        <v/>
      </c>
      <c r="E14" s="82"/>
      <c r="F14" s="82"/>
      <c r="G14" s="82"/>
      <c r="H14" s="82"/>
      <c r="I14" s="82"/>
      <c r="J14" s="84" t="str">
        <f t="shared" si="6"/>
        <v/>
      </c>
      <c r="K14" s="84" t="str">
        <f t="shared" si="7"/>
        <v/>
      </c>
      <c r="L14" s="84">
        <f t="shared" si="8"/>
        <v>0</v>
      </c>
      <c r="M14" s="85">
        <f t="shared" si="9"/>
        <v>0</v>
      </c>
      <c r="N14" s="91" t="str">
        <f>IF(OR(D14=$D$5,D14=$D$6,D14=$D$7,D14=$D$8,D14=$D$9,D14=$D$10,D14=$D$11,D14=$D$12,D14=$D$13),"",SUMIF($D$5:$D$29,D14,$M$5:$M$29))</f>
        <v/>
      </c>
      <c r="O14" s="92" t="str">
        <f t="shared" si="10"/>
        <v/>
      </c>
      <c r="P14" s="86">
        <f t="shared" si="11"/>
        <v>0</v>
      </c>
      <c r="AB14" s="75" t="s">
        <v>65</v>
      </c>
      <c r="AC14" s="58">
        <v>1200000</v>
      </c>
    </row>
    <row r="15" spans="1:29" ht="44.25" customHeight="1" x14ac:dyDescent="0.15">
      <c r="A15" s="9"/>
      <c r="B15" s="82"/>
      <c r="C15" s="82"/>
      <c r="D15" s="17" t="str">
        <f t="shared" si="12"/>
        <v/>
      </c>
      <c r="E15" s="82"/>
      <c r="F15" s="82"/>
      <c r="G15" s="82"/>
      <c r="H15" s="82"/>
      <c r="I15" s="82"/>
      <c r="J15" s="84" t="str">
        <f t="shared" si="6"/>
        <v/>
      </c>
      <c r="K15" s="84" t="str">
        <f t="shared" si="7"/>
        <v/>
      </c>
      <c r="L15" s="84">
        <f t="shared" si="8"/>
        <v>0</v>
      </c>
      <c r="M15" s="85">
        <f t="shared" si="9"/>
        <v>0</v>
      </c>
      <c r="N15" s="91" t="str">
        <f>IF(OR(D15=$D$5,D15=$D$6,D15=$D$7,D15=$D$8,D15=$D$9,D15=$D$10,D15=$D$11,D15=$D$12,D15=$D$13,D15=$D$14),"",SUMIF($D$5:$D$29,D15,$M$5:$M$29))</f>
        <v/>
      </c>
      <c r="O15" s="92" t="str">
        <f t="shared" si="10"/>
        <v/>
      </c>
      <c r="P15" s="86">
        <f t="shared" si="11"/>
        <v>0</v>
      </c>
      <c r="AB15" s="75" t="s">
        <v>66</v>
      </c>
      <c r="AC15" s="58">
        <v>1200000</v>
      </c>
    </row>
    <row r="16" spans="1:29" ht="44.25" customHeight="1" x14ac:dyDescent="0.15">
      <c r="A16" s="9"/>
      <c r="B16" s="82"/>
      <c r="C16" s="82"/>
      <c r="D16" s="17" t="str">
        <f t="shared" si="12"/>
        <v/>
      </c>
      <c r="E16" s="82"/>
      <c r="F16" s="82"/>
      <c r="G16" s="82"/>
      <c r="H16" s="82"/>
      <c r="I16" s="82"/>
      <c r="J16" s="84" t="str">
        <f t="shared" si="6"/>
        <v/>
      </c>
      <c r="K16" s="84" t="str">
        <f t="shared" si="7"/>
        <v/>
      </c>
      <c r="L16" s="84">
        <f t="shared" si="8"/>
        <v>0</v>
      </c>
      <c r="M16" s="85">
        <f t="shared" si="9"/>
        <v>0</v>
      </c>
      <c r="N16" s="91" t="str">
        <f>IF(OR(D16=$D$5,D16=$D$6,D16=$D$7,D16=$D$8,D16=$D$9,D16=$D$10,D16=$D$11,D16=$D$12,D16=$D$13,D16=$D$14,D16=$D$15),"",SUMIF($D$5:$D$29,D16,$M$5:$M$29))</f>
        <v/>
      </c>
      <c r="O16" s="92" t="str">
        <f t="shared" si="10"/>
        <v/>
      </c>
      <c r="P16" s="86">
        <f t="shared" si="11"/>
        <v>0</v>
      </c>
      <c r="AB16" s="75" t="s">
        <v>67</v>
      </c>
      <c r="AC16" s="58">
        <v>1200000</v>
      </c>
    </row>
    <row r="17" spans="1:29" ht="44.25" customHeight="1" x14ac:dyDescent="0.15">
      <c r="A17" s="9"/>
      <c r="B17" s="82"/>
      <c r="C17" s="82"/>
      <c r="D17" s="17" t="str">
        <f t="shared" si="12"/>
        <v/>
      </c>
      <c r="E17" s="82"/>
      <c r="F17" s="82"/>
      <c r="G17" s="82"/>
      <c r="H17" s="82"/>
      <c r="I17" s="82"/>
      <c r="J17" s="84" t="str">
        <f t="shared" si="6"/>
        <v/>
      </c>
      <c r="K17" s="84" t="str">
        <f t="shared" si="7"/>
        <v/>
      </c>
      <c r="L17" s="84">
        <f t="shared" si="8"/>
        <v>0</v>
      </c>
      <c r="M17" s="85">
        <f t="shared" si="9"/>
        <v>0</v>
      </c>
      <c r="N17" s="91" t="str">
        <f>IF(OR(D17=$D$5,D17=$D$6,D17=$D$7,D17=$D$8,D17=$D$9,D17=$D$10,D17=$D$11,D17=$D$12,D17=$D$13,D17=$D$14,D17=$D$15,D17=$D$16),"",SUMIF($D$5:$D$29,D17,$M$5:$M$29))</f>
        <v/>
      </c>
      <c r="O17" s="92" t="str">
        <f t="shared" si="10"/>
        <v/>
      </c>
      <c r="P17" s="86">
        <f t="shared" si="11"/>
        <v>0</v>
      </c>
      <c r="AB17" s="75" t="s">
        <v>58</v>
      </c>
      <c r="AC17" s="58">
        <v>1200000</v>
      </c>
    </row>
    <row r="18" spans="1:29" ht="44.25" customHeight="1" x14ac:dyDescent="0.15">
      <c r="A18" s="9"/>
      <c r="B18" s="82"/>
      <c r="C18" s="82"/>
      <c r="D18" s="17" t="str">
        <f t="shared" si="12"/>
        <v/>
      </c>
      <c r="E18" s="82"/>
      <c r="F18" s="82"/>
      <c r="G18" s="82"/>
      <c r="H18" s="82"/>
      <c r="I18" s="82"/>
      <c r="J18" s="84" t="str">
        <f t="shared" si="6"/>
        <v/>
      </c>
      <c r="K18" s="84" t="str">
        <f t="shared" si="7"/>
        <v/>
      </c>
      <c r="L18" s="84">
        <f t="shared" si="8"/>
        <v>0</v>
      </c>
      <c r="M18" s="85">
        <f t="shared" si="9"/>
        <v>0</v>
      </c>
      <c r="N18" s="91" t="str">
        <f>IF(OR(D18=$D$5,D18=$D$6,D18=$D$7,D18=$D$8,D18=$D$9,D18=$D$10,D18=$D$11,D18=$D$12,D18=$D$13,D18=$D$14,D18=$D$15,D18=$D$16,D18=$D$17),"",SUMIF($D$5:$D$29,D18,$M$5:$M$29))</f>
        <v/>
      </c>
      <c r="O18" s="92" t="str">
        <f t="shared" si="10"/>
        <v/>
      </c>
      <c r="P18" s="86">
        <f t="shared" si="11"/>
        <v>0</v>
      </c>
      <c r="AB18" s="75" t="s">
        <v>68</v>
      </c>
      <c r="AC18" s="58">
        <v>1200000</v>
      </c>
    </row>
    <row r="19" spans="1:29" ht="44.25" customHeight="1" x14ac:dyDescent="0.15">
      <c r="A19" s="9"/>
      <c r="B19" s="82"/>
      <c r="C19" s="82"/>
      <c r="D19" s="17" t="str">
        <f t="shared" si="12"/>
        <v/>
      </c>
      <c r="E19" s="82"/>
      <c r="F19" s="82"/>
      <c r="G19" s="82"/>
      <c r="H19" s="82"/>
      <c r="I19" s="82"/>
      <c r="J19" s="84" t="str">
        <f t="shared" si="6"/>
        <v/>
      </c>
      <c r="K19" s="84" t="str">
        <f t="shared" si="7"/>
        <v/>
      </c>
      <c r="L19" s="84">
        <f>MIN(J19:K19)</f>
        <v>0</v>
      </c>
      <c r="M19" s="85">
        <f t="shared" si="9"/>
        <v>0</v>
      </c>
      <c r="N19" s="91" t="str">
        <f>IF(OR(D19=$D$5,D19=$D$6,D19=$D$7,D19=$D$8,D19=$D$9,D19=$D$10,D19=$D$11,D19=$D$12,D19=$D$13,D19=$D$14,D19=$D$15,D19=$D$16,D19=$D$17,D19=$D$18),"",SUMIF($D$5:$D$29,D19,$M$5:$M$29))</f>
        <v/>
      </c>
      <c r="O19" s="92" t="str">
        <f t="shared" si="10"/>
        <v/>
      </c>
      <c r="P19" s="86">
        <f t="shared" si="11"/>
        <v>0</v>
      </c>
      <c r="AB19" s="75" t="s">
        <v>69</v>
      </c>
      <c r="AC19" s="58">
        <v>1200000</v>
      </c>
    </row>
    <row r="20" spans="1:29" ht="44.25" customHeight="1" x14ac:dyDescent="0.15">
      <c r="A20" s="9"/>
      <c r="B20" s="82"/>
      <c r="C20" s="82"/>
      <c r="D20" s="17" t="str">
        <f t="shared" si="12"/>
        <v/>
      </c>
      <c r="E20" s="82"/>
      <c r="F20" s="82"/>
      <c r="G20" s="82"/>
      <c r="H20" s="82"/>
      <c r="I20" s="82"/>
      <c r="J20" s="84" t="str">
        <f t="shared" si="6"/>
        <v/>
      </c>
      <c r="K20" s="84" t="str">
        <f t="shared" si="7"/>
        <v/>
      </c>
      <c r="L20" s="84">
        <f t="shared" si="8"/>
        <v>0</v>
      </c>
      <c r="M20" s="85">
        <f t="shared" si="9"/>
        <v>0</v>
      </c>
      <c r="N20" s="91" t="str">
        <f>IF(OR(D20=$D$5,D20=$D$6,D20=$D$7,D20=$D$8,D20=$D$9,D20=$D$10,D20=$D$11,D20=$D$12,D20=$D$13,D20=$D$14,D20=$D$15,D20=$D$16,D20=$D$17,D20=$D$18,D20=$D$19),"",SUMIF($D$5:$D$29,D20,$M$5:$M$29))</f>
        <v/>
      </c>
      <c r="O20" s="92" t="str">
        <f t="shared" si="10"/>
        <v/>
      </c>
      <c r="P20" s="86">
        <f t="shared" si="11"/>
        <v>0</v>
      </c>
      <c r="AB20" s="75" t="s">
        <v>70</v>
      </c>
      <c r="AC20" s="58">
        <v>1200000</v>
      </c>
    </row>
    <row r="21" spans="1:29" ht="44.25" customHeight="1" x14ac:dyDescent="0.15">
      <c r="A21" s="9"/>
      <c r="B21" s="82"/>
      <c r="C21" s="82"/>
      <c r="D21" s="17" t="str">
        <f t="shared" si="12"/>
        <v/>
      </c>
      <c r="E21" s="82"/>
      <c r="F21" s="82"/>
      <c r="G21" s="82"/>
      <c r="H21" s="82"/>
      <c r="I21" s="82"/>
      <c r="J21" s="84" t="str">
        <f t="shared" si="6"/>
        <v/>
      </c>
      <c r="K21" s="84" t="str">
        <f t="shared" si="7"/>
        <v/>
      </c>
      <c r="L21" s="84">
        <f t="shared" si="8"/>
        <v>0</v>
      </c>
      <c r="M21" s="85">
        <f t="shared" si="9"/>
        <v>0</v>
      </c>
      <c r="N21" s="91" t="str">
        <f>IF(OR(D21=$D$5,D21=$D$6,D21=$D$7,D21=$D$8,D21=$D$9,D21=$D$10,D21=$D$11,D21=$D$12,D21=$D$13,D21=$D$14,D21=$D$15,D21=$D$16,D21=$D$17,D21=$D$18,D21=$D$19,D21=$D$20),"",SUMIF($D$5:$D$29,D21,$M$5:$M$29))</f>
        <v/>
      </c>
      <c r="O21" s="92" t="str">
        <f t="shared" si="10"/>
        <v/>
      </c>
      <c r="P21" s="86">
        <f t="shared" si="11"/>
        <v>0</v>
      </c>
      <c r="AB21" s="75" t="s">
        <v>71</v>
      </c>
      <c r="AC21" s="58">
        <v>1200000</v>
      </c>
    </row>
    <row r="22" spans="1:29" ht="44.25" customHeight="1" x14ac:dyDescent="0.15">
      <c r="A22" s="9"/>
      <c r="B22" s="82"/>
      <c r="C22" s="82"/>
      <c r="D22" s="17" t="str">
        <f t="shared" si="12"/>
        <v/>
      </c>
      <c r="E22" s="82"/>
      <c r="F22" s="82"/>
      <c r="G22" s="82"/>
      <c r="H22" s="82"/>
      <c r="I22" s="82"/>
      <c r="J22" s="84" t="str">
        <f t="shared" si="6"/>
        <v/>
      </c>
      <c r="K22" s="84" t="str">
        <f t="shared" si="7"/>
        <v/>
      </c>
      <c r="L22" s="84">
        <f t="shared" si="8"/>
        <v>0</v>
      </c>
      <c r="M22" s="85">
        <f t="shared" si="9"/>
        <v>0</v>
      </c>
      <c r="N22" s="91" t="str">
        <f>IF(OR(D22=$D$5,D22=$D$6,D22=$D$7,D22=$D$8,D22=$D$9,D22=$D$10,D22=$D$11,D22=$D$12,D22=$D$13,D22=$D$14,D22=$D$15,D22=$D$16,D22=$D$17,D22=$D$18,D22=$D$19,D22=$D$20,D22=$D$21),"",SUMIF($D$5:$D$29,D22,$M$5:$M$29))</f>
        <v/>
      </c>
      <c r="O22" s="92" t="str">
        <f t="shared" si="10"/>
        <v/>
      </c>
      <c r="P22" s="86">
        <f t="shared" si="11"/>
        <v>0</v>
      </c>
      <c r="AB22" s="75" t="s">
        <v>72</v>
      </c>
      <c r="AC22" s="58">
        <v>1200000</v>
      </c>
    </row>
    <row r="23" spans="1:29" ht="44.25" customHeight="1" x14ac:dyDescent="0.15">
      <c r="A23" s="9"/>
      <c r="B23" s="82"/>
      <c r="C23" s="82"/>
      <c r="D23" s="17" t="str">
        <f t="shared" si="12"/>
        <v/>
      </c>
      <c r="E23" s="82"/>
      <c r="F23" s="82"/>
      <c r="G23" s="82"/>
      <c r="H23" s="82"/>
      <c r="I23" s="82"/>
      <c r="J23" s="84" t="str">
        <f t="shared" si="6"/>
        <v/>
      </c>
      <c r="K23" s="84" t="str">
        <f t="shared" si="7"/>
        <v/>
      </c>
      <c r="L23" s="84">
        <f t="shared" si="8"/>
        <v>0</v>
      </c>
      <c r="M23" s="85">
        <f t="shared" si="9"/>
        <v>0</v>
      </c>
      <c r="N23" s="91" t="str">
        <f>IF(OR(D23=$D$5,D23=$D$6,D23=$D$7,D23=$D$8,D23=$D$9,D23=$D$10,D23=$D$11,D23=$D$12,D23=$D$13,D23=$D$14,D23=$D$15,D23=$D$16,D23=$D$17,D23=$D$18,D23=$D$19,D23=$D$20,D23=$D$21,D23=$D$22),"",SUMIF($D$5:$D$29,D23,$M$5:$M$29))</f>
        <v/>
      </c>
      <c r="O23" s="92" t="str">
        <f t="shared" si="10"/>
        <v/>
      </c>
      <c r="P23" s="86">
        <f t="shared" si="11"/>
        <v>0</v>
      </c>
      <c r="AB23" s="75" t="s">
        <v>85</v>
      </c>
      <c r="AC23" s="58">
        <v>1200000</v>
      </c>
    </row>
    <row r="24" spans="1:29" ht="44.25" customHeight="1" x14ac:dyDescent="0.15">
      <c r="A24" s="9"/>
      <c r="B24" s="82"/>
      <c r="C24" s="82"/>
      <c r="D24" s="17" t="str">
        <f t="shared" si="12"/>
        <v/>
      </c>
      <c r="E24" s="82"/>
      <c r="F24" s="82"/>
      <c r="G24" s="82"/>
      <c r="H24" s="82"/>
      <c r="I24" s="82"/>
      <c r="J24" s="84" t="str">
        <f t="shared" si="6"/>
        <v/>
      </c>
      <c r="K24" s="84" t="str">
        <f t="shared" si="7"/>
        <v/>
      </c>
      <c r="L24" s="84">
        <f t="shared" si="8"/>
        <v>0</v>
      </c>
      <c r="M24" s="85">
        <f t="shared" si="9"/>
        <v>0</v>
      </c>
      <c r="N24" s="91" t="str">
        <f>IF(OR(D24=$D$5,D24=$D$6,D24=$D$7,D24=$D$8,D24=$D$9,D24=$D$10,D24=$D$11,D24=$D$12,D24=$D$13,D24=$D$14,D24=$D$15,D24=$D$16,D24=$D$17,D24=$D$18,D24=$D$19,D24=$D$20,D24=$D$21,D24=$D$22,D24=$D$23),"",SUMIF($D$5:$D$29,D24,$M$5:$M$29))</f>
        <v/>
      </c>
      <c r="O24" s="92" t="str">
        <f t="shared" si="10"/>
        <v/>
      </c>
      <c r="P24" s="86">
        <f t="shared" si="11"/>
        <v>0</v>
      </c>
      <c r="AB24" s="75" t="s">
        <v>0</v>
      </c>
      <c r="AC24" s="58">
        <v>1200000</v>
      </c>
    </row>
    <row r="25" spans="1:29" ht="44.25" customHeight="1" x14ac:dyDescent="0.15">
      <c r="A25" s="9"/>
      <c r="B25" s="82"/>
      <c r="C25" s="82"/>
      <c r="D25" s="17" t="str">
        <f t="shared" si="12"/>
        <v/>
      </c>
      <c r="E25" s="82"/>
      <c r="F25" s="82"/>
      <c r="G25" s="82"/>
      <c r="H25" s="82"/>
      <c r="I25" s="82"/>
      <c r="J25" s="84" t="str">
        <f t="shared" si="6"/>
        <v/>
      </c>
      <c r="K25" s="84" t="str">
        <f t="shared" si="7"/>
        <v/>
      </c>
      <c r="L25" s="84">
        <f t="shared" si="8"/>
        <v>0</v>
      </c>
      <c r="M25" s="85">
        <f t="shared" si="9"/>
        <v>0</v>
      </c>
      <c r="N25" s="91" t="str">
        <f>IF(OR(D25=$D$5,D25=$D$6,D25=$D$7,D25=$D$8,D25=$D$9,D25=$D$10,D25=$D$11,D25=$D$12,D25=$D$13,D25=$D$14,D25=$D$15,D25=$D$16,D25=$D$17,D25=$D$18,D25=$D$19,D25=$D$20,D25=$D$21,D25=$D$22,D25=$D$23,D25=$D$24),"",SUMIF($D$5:$D$29,D25,$M$5:$M$29))</f>
        <v/>
      </c>
      <c r="O25" s="92" t="str">
        <f t="shared" si="10"/>
        <v/>
      </c>
      <c r="P25" s="86">
        <f t="shared" si="11"/>
        <v>0</v>
      </c>
      <c r="AB25" s="75" t="s">
        <v>77</v>
      </c>
      <c r="AC25" s="58">
        <v>1200000</v>
      </c>
    </row>
    <row r="26" spans="1:29" ht="44.25" customHeight="1" x14ac:dyDescent="0.15">
      <c r="A26" s="9"/>
      <c r="B26" s="82"/>
      <c r="C26" s="82"/>
      <c r="D26" s="17" t="str">
        <f t="shared" si="12"/>
        <v/>
      </c>
      <c r="E26" s="82"/>
      <c r="F26" s="82"/>
      <c r="G26" s="82"/>
      <c r="H26" s="82"/>
      <c r="I26" s="82"/>
      <c r="J26" s="84" t="str">
        <f t="shared" si="6"/>
        <v/>
      </c>
      <c r="K26" s="84" t="str">
        <f t="shared" si="7"/>
        <v/>
      </c>
      <c r="L26" s="84">
        <f t="shared" si="8"/>
        <v>0</v>
      </c>
      <c r="M26" s="85">
        <f t="shared" si="9"/>
        <v>0</v>
      </c>
      <c r="N26" s="91" t="str">
        <f>IF(OR(D26=$D$5,D26=$D$6,D26=$D$7,D26=$D$8,D26=$D$9,D26=$D$10,D26=$D$11,D26=$D$12,D26=$D$13,D26=$D$14,D26=$D$15,D26=$D$16,D26=$D$17,D26=$D$18,D26=$D$19,D26=$D$20,D26=$D$21,D26=$D$22,D26=$D$23,D26=$D$24,D26=$D$25),"",SUMIF($D$5:$D$29,D26,$M$5:$M$29))</f>
        <v/>
      </c>
      <c r="O26" s="92" t="str">
        <f t="shared" si="10"/>
        <v/>
      </c>
      <c r="P26" s="86">
        <f t="shared" si="11"/>
        <v>0</v>
      </c>
      <c r="AB26" s="75" t="s">
        <v>78</v>
      </c>
      <c r="AC26" s="58">
        <v>1200000</v>
      </c>
    </row>
    <row r="27" spans="1:29" ht="44.25" customHeight="1" x14ac:dyDescent="0.15">
      <c r="A27" s="9"/>
      <c r="B27" s="82"/>
      <c r="C27" s="82"/>
      <c r="D27" s="17" t="str">
        <f t="shared" si="12"/>
        <v/>
      </c>
      <c r="E27" s="82"/>
      <c r="F27" s="82"/>
      <c r="G27" s="82"/>
      <c r="H27" s="82"/>
      <c r="I27" s="82"/>
      <c r="J27" s="84" t="str">
        <f t="shared" si="6"/>
        <v/>
      </c>
      <c r="K27" s="84" t="str">
        <f t="shared" si="7"/>
        <v/>
      </c>
      <c r="L27" s="84">
        <f t="shared" si="8"/>
        <v>0</v>
      </c>
      <c r="M27" s="85">
        <f t="shared" si="9"/>
        <v>0</v>
      </c>
      <c r="N27" s="91" t="str">
        <f>IF(OR(D27=$D$5,D27=$D$6,D27=$D$7,D27=$D$8,D27=$D$9,D27=$D$10,D27=$D$11,D27=$D$12,D27=$D$13,D27=$D$14,D27=$D$15,D27=$D$16,D27=$D$17,D27=$D$18,D27=$D$19,D27=$D$20,D27=$D$21,D27=$D$22,D27=$D$23,D27=$D$24,D27=$D$25,D27=$D$26),"",SUMIF($D$5:$D$29,D27,$M$5:$M$29))</f>
        <v/>
      </c>
      <c r="O27" s="92" t="str">
        <f t="shared" si="10"/>
        <v/>
      </c>
      <c r="P27" s="86">
        <f t="shared" si="11"/>
        <v>0</v>
      </c>
      <c r="AB27" s="75" t="s">
        <v>79</v>
      </c>
      <c r="AC27" s="58">
        <v>1200000</v>
      </c>
    </row>
    <row r="28" spans="1:29" ht="44.25" customHeight="1" x14ac:dyDescent="0.15">
      <c r="A28" s="9"/>
      <c r="B28" s="82"/>
      <c r="C28" s="82"/>
      <c r="D28" s="17" t="str">
        <f t="shared" si="12"/>
        <v/>
      </c>
      <c r="E28" s="82"/>
      <c r="F28" s="82"/>
      <c r="G28" s="82"/>
      <c r="H28" s="82"/>
      <c r="I28" s="82"/>
      <c r="J28" s="84" t="str">
        <f t="shared" si="6"/>
        <v/>
      </c>
      <c r="K28" s="84" t="str">
        <f t="shared" si="7"/>
        <v/>
      </c>
      <c r="L28" s="84">
        <f t="shared" si="8"/>
        <v>0</v>
      </c>
      <c r="M28" s="85">
        <f t="shared" si="9"/>
        <v>0</v>
      </c>
      <c r="N28" s="91" t="str">
        <f>IF(OR(D28=$D$5,D28=$D$6,D28=$D$7,D28=$D$8,D28=$D$9,D28=$D$10,D28=$D$11,D28=$D$12,D28=$D$13,D28=$D$14,D28=$D$15,D28=$D$16,D28=$D$17,D28=$D$18,D28=$D$19,D28=$D$20,D28=$D$21,D28=$D$22,D28=$D$23,D28=$D$24,D28=$D$25,D28=$D$26,D28=$D$27),"",SUMIF($D$5:$D$29,D28,$M$5:$M$29))</f>
        <v/>
      </c>
      <c r="O28" s="92" t="str">
        <f t="shared" si="10"/>
        <v/>
      </c>
      <c r="P28" s="86">
        <f t="shared" si="11"/>
        <v>0</v>
      </c>
      <c r="AB28" s="75" t="s">
        <v>80</v>
      </c>
      <c r="AC28" s="58">
        <v>1200000</v>
      </c>
    </row>
    <row r="29" spans="1:29" ht="44.25" customHeight="1" x14ac:dyDescent="0.15">
      <c r="A29" s="9"/>
      <c r="B29" s="82"/>
      <c r="C29" s="82"/>
      <c r="D29" s="17" t="str">
        <f t="shared" si="12"/>
        <v/>
      </c>
      <c r="E29" s="82"/>
      <c r="F29" s="82"/>
      <c r="G29" s="82"/>
      <c r="H29" s="82"/>
      <c r="I29" s="82"/>
      <c r="J29" s="84" t="str">
        <f t="shared" si="6"/>
        <v/>
      </c>
      <c r="K29" s="84" t="str">
        <f t="shared" si="7"/>
        <v/>
      </c>
      <c r="L29" s="84">
        <f t="shared" si="8"/>
        <v>0</v>
      </c>
      <c r="M29" s="85">
        <f t="shared" si="9"/>
        <v>0</v>
      </c>
      <c r="N29" s="91" t="str">
        <f>IF(OR(D29=$D$5,D29=$D$6,D29=$D$7,D29=$D$8,D29=$D$9,D29=$D$10,D29=$D$11,D29=$D$12,D29=$D$13,D29=$D$14,D29=$D$15,D29=$D$16,D29=$D$17,D29=$D$18,D29=$D$19,D29=$D$20,D29=$D$21,D29=$D$22,D29=$D$23,D29=$D$24,D29=$D$25,D29=$D$26,D29=$D$27,D29=$D$28),"",SUMIF($D$5:$D$29,D29,$M$5:$M$29))</f>
        <v/>
      </c>
      <c r="O29" s="92" t="str">
        <f>IF($N29="","",IF(N29&gt;0,IFERROR(VLOOKUP($A29,$AB$5:$AC$28,2,FALSE),""),""))</f>
        <v/>
      </c>
      <c r="P29" s="86">
        <f t="shared" si="11"/>
        <v>0</v>
      </c>
    </row>
    <row r="30" spans="1:29" ht="32.25" customHeight="1" thickBot="1" x14ac:dyDescent="0.2">
      <c r="A30" s="10"/>
      <c r="B30" s="10"/>
      <c r="C30" s="16"/>
      <c r="D30" s="18"/>
      <c r="E30" s="20"/>
      <c r="F30" s="10"/>
      <c r="G30" s="23"/>
      <c r="H30" s="25"/>
      <c r="I30" s="25"/>
      <c r="J30" s="87"/>
      <c r="K30" s="87"/>
      <c r="L30" s="87"/>
      <c r="M30" s="88">
        <f>SUM(M5:M29)</f>
        <v>0</v>
      </c>
      <c r="N30" s="88">
        <f>SUM(N5:N29)</f>
        <v>0</v>
      </c>
      <c r="O30" s="89"/>
      <c r="P30" s="90">
        <f>SUM(P5:P29)</f>
        <v>0</v>
      </c>
    </row>
    <row r="31" spans="1:29" ht="17.25" x14ac:dyDescent="0.15">
      <c r="A31" s="11"/>
      <c r="B31" s="11"/>
      <c r="C31" s="11"/>
      <c r="D31" s="11"/>
      <c r="E31" s="5"/>
      <c r="F31" s="11"/>
      <c r="G31" s="24"/>
      <c r="H31" s="24"/>
      <c r="I31" s="24"/>
      <c r="J31" s="24"/>
      <c r="K31" s="24"/>
      <c r="L31" s="24"/>
      <c r="M31" s="24"/>
      <c r="N31" s="24"/>
      <c r="O31" s="30"/>
      <c r="P31" s="24"/>
    </row>
    <row r="32" spans="1:29" ht="18.75" x14ac:dyDescent="0.15">
      <c r="A32" s="6" t="s">
        <v>22</v>
      </c>
      <c r="B32" s="11"/>
      <c r="C32" s="11"/>
      <c r="D32" s="11"/>
      <c r="E32" s="5"/>
      <c r="F32" s="11"/>
      <c r="G32" s="24"/>
      <c r="H32" s="24"/>
      <c r="I32" s="24"/>
      <c r="J32" s="24"/>
      <c r="K32" s="24"/>
      <c r="L32" s="24"/>
      <c r="M32" s="24"/>
      <c r="O32" s="24"/>
      <c r="P32" s="30"/>
    </row>
    <row r="33" spans="1:15" ht="23.1" customHeight="1" x14ac:dyDescent="0.15">
      <c r="A33" s="7" t="s">
        <v>23</v>
      </c>
      <c r="B33" s="14"/>
      <c r="C33" s="14"/>
      <c r="D33" s="14"/>
      <c r="E33" s="12"/>
      <c r="F33" s="12"/>
      <c r="G33" s="12"/>
      <c r="H33" s="12"/>
      <c r="O33" s="31"/>
    </row>
    <row r="34" spans="1:15" ht="23.1" customHeight="1" x14ac:dyDescent="0.15">
      <c r="A34" s="7" t="s">
        <v>24</v>
      </c>
      <c r="B34" s="14"/>
      <c r="C34" s="14"/>
      <c r="D34" s="14"/>
      <c r="E34" s="12"/>
      <c r="F34" s="12"/>
      <c r="G34" s="12"/>
      <c r="H34" s="12"/>
    </row>
    <row r="35" spans="1:15" ht="23.1" customHeight="1" x14ac:dyDescent="0.15">
      <c r="A35" s="4" t="s">
        <v>4</v>
      </c>
    </row>
    <row r="36" spans="1:15" ht="17.25" customHeight="1" x14ac:dyDescent="0.15">
      <c r="M36" s="28"/>
    </row>
    <row r="37" spans="1:15" s="3" customFormat="1" ht="45.75" customHeight="1" x14ac:dyDescent="0.15"/>
    <row r="38" spans="1:15" s="3" customFormat="1" ht="45" customHeight="1" x14ac:dyDescent="0.15"/>
    <row r="39" spans="1:15" s="3" customFormat="1" ht="24.75" customHeight="1" x14ac:dyDescent="0.15"/>
    <row r="40" spans="1:15" s="3" customFormat="1" ht="24.75" customHeight="1" x14ac:dyDescent="0.15"/>
    <row r="41" spans="1:15" s="3" customFormat="1" ht="24.75" customHeight="1" x14ac:dyDescent="0.15"/>
    <row r="42" spans="1:15" s="3" customFormat="1" ht="24.75" customHeight="1" x14ac:dyDescent="0.15"/>
    <row r="43" spans="1:15" s="3" customFormat="1" ht="24.75" customHeight="1" x14ac:dyDescent="0.15"/>
    <row r="44" spans="1:15" s="3" customFormat="1" ht="24.75" customHeight="1" x14ac:dyDescent="0.15"/>
    <row r="45" spans="1:15" hidden="1" x14ac:dyDescent="0.15">
      <c r="B45" s="3" t="s">
        <v>20</v>
      </c>
      <c r="C45" s="3" t="s">
        <v>8</v>
      </c>
      <c r="D45" s="3" t="s">
        <v>25</v>
      </c>
      <c r="E45" s="3" t="s">
        <v>27</v>
      </c>
      <c r="F45" s="3" t="s">
        <v>2</v>
      </c>
      <c r="G45" s="2" t="s">
        <v>29</v>
      </c>
    </row>
    <row r="46" spans="1:15" hidden="1" x14ac:dyDescent="0.15">
      <c r="B46" s="3" t="s">
        <v>7</v>
      </c>
      <c r="C46" s="3" t="s">
        <v>7</v>
      </c>
      <c r="D46" s="3" t="s">
        <v>7</v>
      </c>
      <c r="E46" s="3" t="s">
        <v>7</v>
      </c>
      <c r="F46" s="3" t="s">
        <v>7</v>
      </c>
      <c r="G46" s="3" t="s">
        <v>7</v>
      </c>
    </row>
    <row r="47" spans="1:15" hidden="1" x14ac:dyDescent="0.15">
      <c r="B47" s="3" t="s">
        <v>14</v>
      </c>
      <c r="C47" s="3" t="s">
        <v>14</v>
      </c>
      <c r="D47" s="3" t="s">
        <v>14</v>
      </c>
      <c r="E47" s="3" t="s">
        <v>14</v>
      </c>
      <c r="F47" s="3" t="s">
        <v>14</v>
      </c>
      <c r="G47" s="3" t="s">
        <v>14</v>
      </c>
    </row>
    <row r="48" spans="1:15" hidden="1" x14ac:dyDescent="0.15">
      <c r="B48" s="3" t="s">
        <v>13</v>
      </c>
      <c r="C48" s="3" t="s">
        <v>13</v>
      </c>
      <c r="D48" s="3" t="s">
        <v>13</v>
      </c>
      <c r="E48" s="3" t="s">
        <v>13</v>
      </c>
      <c r="F48" s="3" t="s">
        <v>13</v>
      </c>
      <c r="G48" s="3" t="s">
        <v>13</v>
      </c>
    </row>
    <row r="49" spans="2:7" hidden="1" x14ac:dyDescent="0.15">
      <c r="B49" s="3" t="s">
        <v>15</v>
      </c>
      <c r="C49" s="3" t="s">
        <v>15</v>
      </c>
      <c r="D49" s="3" t="s">
        <v>5</v>
      </c>
      <c r="E49" s="3" t="s">
        <v>5</v>
      </c>
      <c r="F49" s="3" t="s">
        <v>5</v>
      </c>
      <c r="G49" s="3" t="s">
        <v>5</v>
      </c>
    </row>
    <row r="50" spans="2:7" hidden="1" x14ac:dyDescent="0.15">
      <c r="B50" s="3" t="s">
        <v>5</v>
      </c>
      <c r="C50" s="3" t="s">
        <v>5</v>
      </c>
      <c r="D50" s="3" t="s">
        <v>10</v>
      </c>
      <c r="E50" s="3" t="s">
        <v>10</v>
      </c>
      <c r="F50" s="3" t="s">
        <v>10</v>
      </c>
      <c r="G50" s="3" t="s">
        <v>10</v>
      </c>
    </row>
    <row r="51" spans="2:7" hidden="1" x14ac:dyDescent="0.15">
      <c r="B51" s="2" t="s">
        <v>10</v>
      </c>
      <c r="C51" s="2" t="s">
        <v>10</v>
      </c>
      <c r="D51" s="3" t="s">
        <v>18</v>
      </c>
      <c r="E51" s="3" t="s">
        <v>18</v>
      </c>
      <c r="F51" s="3" t="s">
        <v>18</v>
      </c>
      <c r="G51" s="3" t="s">
        <v>18</v>
      </c>
    </row>
    <row r="52" spans="2:7" hidden="1" x14ac:dyDescent="0.15">
      <c r="B52" s="2" t="s">
        <v>18</v>
      </c>
      <c r="C52" s="2" t="s">
        <v>18</v>
      </c>
    </row>
  </sheetData>
  <sheetProtection algorithmName="SHA-512" hashValue="yE1I6QuvhHubnADUxJ09lgyAZPpnW6MKB3SoDzQzhUHhKM0GXacpq0KfawvQafdxAKaYyENPxPlOcawgBZ3Eyg==" saltValue="10VujiOORTLkG4D+OrSnNQ==" spinCount="100000" sheet="1" objects="1" scenarios="1"/>
  <mergeCells count="1">
    <mergeCell ref="A2:P2"/>
  </mergeCells>
  <phoneticPr fontId="22"/>
  <dataValidations count="4">
    <dataValidation type="list" allowBlank="1" showInputMessage="1" showErrorMessage="1" sqref="WLM983052:WLM983065 WBQ983052:WBQ983065 VRU983052:VRU983065 VHY983052:VHY983065 UYC983052:UYC983065 UOG983052:UOG983065 UEK983052:UEK983065 TUO983052:TUO983065 TKS983052:TKS983065 TAW983052:TAW983065 SRA983052:SRA983065 SHE983052:SHE983065 RXI983052:RXI983065 RNM983052:RNM983065 RDQ983052:RDQ983065 QTU983052:QTU983065 QJY983052:QJY983065 QAC983052:QAC983065 PQG983052:PQG983065 PGK983052:PGK983065 OWO983052:OWO983065 OMS983052:OMS983065 OCW983052:OCW983065 NTA983052:NTA983065 NJE983052:NJE983065 MZI983052:MZI983065 MPM983052:MPM983065 MFQ983052:MFQ983065 LVU983052:LVU983065 LLY983052:LLY983065 LCC983052:LCC983065 KSG983052:KSG983065 KIK983052:KIK983065 JYO983052:JYO983065 JOS983052:JOS983065 JEW983052:JEW983065 IVA983052:IVA983065 ILE983052:ILE983065 IBI983052:IBI983065 HRM983052:HRM983065 HHQ983052:HHQ983065 GXU983052:GXU983065 GNY983052:GNY983065 GEC983052:GEC983065 FUG983052:FUG983065 FKK983052:FKK983065 FAO983052:FAO983065 EQS983052:EQS983065 EGW983052:EGW983065 DXA983052:DXA983065 DNE983052:DNE983065 DDI983052:DDI983065 CTM983052:CTM983065 CJQ983052:CJQ983065 BZU983052:BZU983065 BPY983052:BPY983065 BGC983052:BGC983065 AWG983052:AWG983065 AMK983052:AMK983065 ACO983052:ACO983065 SS983052:SS983065 IW983052:IW983065 A983052:A983065 WVI917516:WVI917529 WLM917516:WLM917529 WBQ917516:WBQ917529 VRU917516:VRU917529 VHY917516:VHY917529 UYC917516:UYC917529 UOG917516:UOG917529 UEK917516:UEK917529 TUO917516:TUO917529 TKS917516:TKS917529 TAW917516:TAW917529 SRA917516:SRA917529 SHE917516:SHE917529 RXI917516:RXI917529 RNM917516:RNM917529 RDQ917516:RDQ917529 QTU917516:QTU917529 QJY917516:QJY917529 QAC917516:QAC917529 PQG917516:PQG917529 PGK917516:PGK917529 OWO917516:OWO917529 OMS917516:OMS917529 OCW917516:OCW917529 NTA917516:NTA917529 NJE917516:NJE917529 MZI917516:MZI917529 MPM917516:MPM917529 MFQ917516:MFQ917529 LVU917516:LVU917529 LLY917516:LLY917529 LCC917516:LCC917529 KSG917516:KSG917529 KIK917516:KIK917529 JYO917516:JYO917529 JOS917516:JOS917529 JEW917516:JEW917529 IVA917516:IVA917529 ILE917516:ILE917529 IBI917516:IBI917529 HRM917516:HRM917529 HHQ917516:HHQ917529 GXU917516:GXU917529 GNY917516:GNY917529 GEC917516:GEC917529 FUG917516:FUG917529 FKK917516:FKK917529 FAO917516:FAO917529 EQS917516:EQS917529 EGW917516:EGW917529 DXA917516:DXA917529 DNE917516:DNE917529 DDI917516:DDI917529 CTM917516:CTM917529 CJQ917516:CJQ917529 BZU917516:BZU917529 BPY917516:BPY917529 BGC917516:BGC917529 AWG917516:AWG917529 AMK917516:AMK917529 ACO917516:ACO917529 SS917516:SS917529 IW917516:IW917529 A917516:A917529 WVI851980:WVI851993 WLM851980:WLM851993 WBQ851980:WBQ851993 VRU851980:VRU851993 VHY851980:VHY851993 UYC851980:UYC851993 UOG851980:UOG851993 UEK851980:UEK851993 TUO851980:TUO851993 TKS851980:TKS851993 TAW851980:TAW851993 SRA851980:SRA851993 SHE851980:SHE851993 RXI851980:RXI851993 RNM851980:RNM851993 RDQ851980:RDQ851993 QTU851980:QTU851993 QJY851980:QJY851993 QAC851980:QAC851993 PQG851980:PQG851993 PGK851980:PGK851993 OWO851980:OWO851993 OMS851980:OMS851993 OCW851980:OCW851993 NTA851980:NTA851993 NJE851980:NJE851993 MZI851980:MZI851993 MPM851980:MPM851993 MFQ851980:MFQ851993 LVU851980:LVU851993 LLY851980:LLY851993 LCC851980:LCC851993 KSG851980:KSG851993 KIK851980:KIK851993 JYO851980:JYO851993 JOS851980:JOS851993 JEW851980:JEW851993 IVA851980:IVA851993 ILE851980:ILE851993 IBI851980:IBI851993 HRM851980:HRM851993 HHQ851980:HHQ851993 GXU851980:GXU851993 GNY851980:GNY851993 GEC851980:GEC851993 FUG851980:FUG851993 FKK851980:FKK851993 FAO851980:FAO851993 EQS851980:EQS851993 EGW851980:EGW851993 DXA851980:DXA851993 DNE851980:DNE851993 DDI851980:DDI851993 CTM851980:CTM851993 CJQ851980:CJQ851993 BZU851980:BZU851993 BPY851980:BPY851993 BGC851980:BGC851993 AWG851980:AWG851993 AMK851980:AMK851993 ACO851980:ACO851993 SS851980:SS851993 IW851980:IW851993 A851980:A851993 WVI786444:WVI786457 WLM786444:WLM786457 WBQ786444:WBQ786457 VRU786444:VRU786457 VHY786444:VHY786457 UYC786444:UYC786457 UOG786444:UOG786457 UEK786444:UEK786457 TUO786444:TUO786457 TKS786444:TKS786457 TAW786444:TAW786457 SRA786444:SRA786457 SHE786444:SHE786457 RXI786444:RXI786457 RNM786444:RNM786457 RDQ786444:RDQ786457 QTU786444:QTU786457 QJY786444:QJY786457 QAC786444:QAC786457 PQG786444:PQG786457 PGK786444:PGK786457 OWO786444:OWO786457 OMS786444:OMS786457 OCW786444:OCW786457 NTA786444:NTA786457 NJE786444:NJE786457 MZI786444:MZI786457 MPM786444:MPM786457 MFQ786444:MFQ786457 LVU786444:LVU786457 LLY786444:LLY786457 LCC786444:LCC786457 KSG786444:KSG786457 KIK786444:KIK786457 JYO786444:JYO786457 JOS786444:JOS786457 JEW786444:JEW786457 IVA786444:IVA786457 ILE786444:ILE786457 IBI786444:IBI786457 HRM786444:HRM786457 HHQ786444:HHQ786457 GXU786444:GXU786457 GNY786444:GNY786457 GEC786444:GEC786457 FUG786444:FUG786457 FKK786444:FKK786457 FAO786444:FAO786457 EQS786444:EQS786457 EGW786444:EGW786457 DXA786444:DXA786457 DNE786444:DNE786457 DDI786444:DDI786457 CTM786444:CTM786457 CJQ786444:CJQ786457 BZU786444:BZU786457 BPY786444:BPY786457 BGC786444:BGC786457 AWG786444:AWG786457 AMK786444:AMK786457 ACO786444:ACO786457 SS786444:SS786457 IW786444:IW786457 A786444:A786457 WVI720908:WVI720921 WLM720908:WLM720921 WBQ720908:WBQ720921 VRU720908:VRU720921 VHY720908:VHY720921 UYC720908:UYC720921 UOG720908:UOG720921 UEK720908:UEK720921 TUO720908:TUO720921 TKS720908:TKS720921 TAW720908:TAW720921 SRA720908:SRA720921 SHE720908:SHE720921 RXI720908:RXI720921 RNM720908:RNM720921 RDQ720908:RDQ720921 QTU720908:QTU720921 QJY720908:QJY720921 QAC720908:QAC720921 PQG720908:PQG720921 PGK720908:PGK720921 OWO720908:OWO720921 OMS720908:OMS720921 OCW720908:OCW720921 NTA720908:NTA720921 NJE720908:NJE720921 MZI720908:MZI720921 MPM720908:MPM720921 MFQ720908:MFQ720921 LVU720908:LVU720921 LLY720908:LLY720921 LCC720908:LCC720921 KSG720908:KSG720921 KIK720908:KIK720921 JYO720908:JYO720921 JOS720908:JOS720921 JEW720908:JEW720921 IVA720908:IVA720921 ILE720908:ILE720921 IBI720908:IBI720921 HRM720908:HRM720921 HHQ720908:HHQ720921 GXU720908:GXU720921 GNY720908:GNY720921 GEC720908:GEC720921 FUG720908:FUG720921 FKK720908:FKK720921 FAO720908:FAO720921 EQS720908:EQS720921 EGW720908:EGW720921 DXA720908:DXA720921 DNE720908:DNE720921 DDI720908:DDI720921 CTM720908:CTM720921 CJQ720908:CJQ720921 BZU720908:BZU720921 BPY720908:BPY720921 BGC720908:BGC720921 AWG720908:AWG720921 AMK720908:AMK720921 ACO720908:ACO720921 SS720908:SS720921 IW720908:IW720921 A720908:A720921 WVI655372:WVI655385 WLM655372:WLM655385 WBQ655372:WBQ655385 VRU655372:VRU655385 VHY655372:VHY655385 UYC655372:UYC655385 UOG655372:UOG655385 UEK655372:UEK655385 TUO655372:TUO655385 TKS655372:TKS655385 TAW655372:TAW655385 SRA655372:SRA655385 SHE655372:SHE655385 RXI655372:RXI655385 RNM655372:RNM655385 RDQ655372:RDQ655385 QTU655372:QTU655385 QJY655372:QJY655385 QAC655372:QAC655385 PQG655372:PQG655385 PGK655372:PGK655385 OWO655372:OWO655385 OMS655372:OMS655385 OCW655372:OCW655385 NTA655372:NTA655385 NJE655372:NJE655385 MZI655372:MZI655385 MPM655372:MPM655385 MFQ655372:MFQ655385 LVU655372:LVU655385 LLY655372:LLY655385 LCC655372:LCC655385 KSG655372:KSG655385 KIK655372:KIK655385 JYO655372:JYO655385 JOS655372:JOS655385 JEW655372:JEW655385 IVA655372:IVA655385 ILE655372:ILE655385 IBI655372:IBI655385 HRM655372:HRM655385 HHQ655372:HHQ655385 GXU655372:GXU655385 GNY655372:GNY655385 GEC655372:GEC655385 FUG655372:FUG655385 FKK655372:FKK655385 FAO655372:FAO655385 EQS655372:EQS655385 EGW655372:EGW655385 DXA655372:DXA655385 DNE655372:DNE655385 DDI655372:DDI655385 CTM655372:CTM655385 CJQ655372:CJQ655385 BZU655372:BZU655385 BPY655372:BPY655385 BGC655372:BGC655385 AWG655372:AWG655385 AMK655372:AMK655385 ACO655372:ACO655385 SS655372:SS655385 IW655372:IW655385 A655372:A655385 WVI589836:WVI589849 WLM589836:WLM589849 WBQ589836:WBQ589849 VRU589836:VRU589849 VHY589836:VHY589849 UYC589836:UYC589849 UOG589836:UOG589849 UEK589836:UEK589849 TUO589836:TUO589849 TKS589836:TKS589849 TAW589836:TAW589849 SRA589836:SRA589849 SHE589836:SHE589849 RXI589836:RXI589849 RNM589836:RNM589849 RDQ589836:RDQ589849 QTU589836:QTU589849 QJY589836:QJY589849 QAC589836:QAC589849 PQG589836:PQG589849 PGK589836:PGK589849 OWO589836:OWO589849 OMS589836:OMS589849 OCW589836:OCW589849 NTA589836:NTA589849 NJE589836:NJE589849 MZI589836:MZI589849 MPM589836:MPM589849 MFQ589836:MFQ589849 LVU589836:LVU589849 LLY589836:LLY589849 LCC589836:LCC589849 KSG589836:KSG589849 KIK589836:KIK589849 JYO589836:JYO589849 JOS589836:JOS589849 JEW589836:JEW589849 IVA589836:IVA589849 ILE589836:ILE589849 IBI589836:IBI589849 HRM589836:HRM589849 HHQ589836:HHQ589849 GXU589836:GXU589849 GNY589836:GNY589849 GEC589836:GEC589849 FUG589836:FUG589849 FKK589836:FKK589849 FAO589836:FAO589849 EQS589836:EQS589849 EGW589836:EGW589849 DXA589836:DXA589849 DNE589836:DNE589849 DDI589836:DDI589849 CTM589836:CTM589849 CJQ589836:CJQ589849 BZU589836:BZU589849 BPY589836:BPY589849 BGC589836:BGC589849 AWG589836:AWG589849 AMK589836:AMK589849 ACO589836:ACO589849 SS589836:SS589849 IW589836:IW589849 A589836:A589849 WVI524300:WVI524313 WLM524300:WLM524313 WBQ524300:WBQ524313 VRU524300:VRU524313 VHY524300:VHY524313 UYC524300:UYC524313 UOG524300:UOG524313 UEK524300:UEK524313 TUO524300:TUO524313 TKS524300:TKS524313 TAW524300:TAW524313 SRA524300:SRA524313 SHE524300:SHE524313 RXI524300:RXI524313 RNM524300:RNM524313 RDQ524300:RDQ524313 QTU524300:QTU524313 QJY524300:QJY524313 QAC524300:QAC524313 PQG524300:PQG524313 PGK524300:PGK524313 OWO524300:OWO524313 OMS524300:OMS524313 OCW524300:OCW524313 NTA524300:NTA524313 NJE524300:NJE524313 MZI524300:MZI524313 MPM524300:MPM524313 MFQ524300:MFQ524313 LVU524300:LVU524313 LLY524300:LLY524313 LCC524300:LCC524313 KSG524300:KSG524313 KIK524300:KIK524313 JYO524300:JYO524313 JOS524300:JOS524313 JEW524300:JEW524313 IVA524300:IVA524313 ILE524300:ILE524313 IBI524300:IBI524313 HRM524300:HRM524313 HHQ524300:HHQ524313 GXU524300:GXU524313 GNY524300:GNY524313 GEC524300:GEC524313 FUG524300:FUG524313 FKK524300:FKK524313 FAO524300:FAO524313 EQS524300:EQS524313 EGW524300:EGW524313 DXA524300:DXA524313 DNE524300:DNE524313 DDI524300:DDI524313 CTM524300:CTM524313 CJQ524300:CJQ524313 BZU524300:BZU524313 BPY524300:BPY524313 BGC524300:BGC524313 AWG524300:AWG524313 AMK524300:AMK524313 ACO524300:ACO524313 SS524300:SS524313 IW524300:IW524313 A524300:A524313 WVI458764:WVI458777 WLM458764:WLM458777 WBQ458764:WBQ458777 VRU458764:VRU458777 VHY458764:VHY458777 UYC458764:UYC458777 UOG458764:UOG458777 UEK458764:UEK458777 TUO458764:TUO458777 TKS458764:TKS458777 TAW458764:TAW458777 SRA458764:SRA458777 SHE458764:SHE458777 RXI458764:RXI458777 RNM458764:RNM458777 RDQ458764:RDQ458777 QTU458764:QTU458777 QJY458764:QJY458777 QAC458764:QAC458777 PQG458764:PQG458777 PGK458764:PGK458777 OWO458764:OWO458777 OMS458764:OMS458777 OCW458764:OCW458777 NTA458764:NTA458777 NJE458764:NJE458777 MZI458764:MZI458777 MPM458764:MPM458777 MFQ458764:MFQ458777 LVU458764:LVU458777 LLY458764:LLY458777 LCC458764:LCC458777 KSG458764:KSG458777 KIK458764:KIK458777 JYO458764:JYO458777 JOS458764:JOS458777 JEW458764:JEW458777 IVA458764:IVA458777 ILE458764:ILE458777 IBI458764:IBI458777 HRM458764:HRM458777 HHQ458764:HHQ458777 GXU458764:GXU458777 GNY458764:GNY458777 GEC458764:GEC458777 FUG458764:FUG458777 FKK458764:FKK458777 FAO458764:FAO458777 EQS458764:EQS458777 EGW458764:EGW458777 DXA458764:DXA458777 DNE458764:DNE458777 DDI458764:DDI458777 CTM458764:CTM458777 CJQ458764:CJQ458777 BZU458764:BZU458777 BPY458764:BPY458777 BGC458764:BGC458777 AWG458764:AWG458777 AMK458764:AMK458777 ACO458764:ACO458777 SS458764:SS458777 IW458764:IW458777 A458764:A458777 WVI393228:WVI393241 WLM393228:WLM393241 WBQ393228:WBQ393241 VRU393228:VRU393241 VHY393228:VHY393241 UYC393228:UYC393241 UOG393228:UOG393241 UEK393228:UEK393241 TUO393228:TUO393241 TKS393228:TKS393241 TAW393228:TAW393241 SRA393228:SRA393241 SHE393228:SHE393241 RXI393228:RXI393241 RNM393228:RNM393241 RDQ393228:RDQ393241 QTU393228:QTU393241 QJY393228:QJY393241 QAC393228:QAC393241 PQG393228:PQG393241 PGK393228:PGK393241 OWO393228:OWO393241 OMS393228:OMS393241 OCW393228:OCW393241 NTA393228:NTA393241 NJE393228:NJE393241 MZI393228:MZI393241 MPM393228:MPM393241 MFQ393228:MFQ393241 LVU393228:LVU393241 LLY393228:LLY393241 LCC393228:LCC393241 KSG393228:KSG393241 KIK393228:KIK393241 JYO393228:JYO393241 JOS393228:JOS393241 JEW393228:JEW393241 IVA393228:IVA393241 ILE393228:ILE393241 IBI393228:IBI393241 HRM393228:HRM393241 HHQ393228:HHQ393241 GXU393228:GXU393241 GNY393228:GNY393241 GEC393228:GEC393241 FUG393228:FUG393241 FKK393228:FKK393241 FAO393228:FAO393241 EQS393228:EQS393241 EGW393228:EGW393241 DXA393228:DXA393241 DNE393228:DNE393241 DDI393228:DDI393241 CTM393228:CTM393241 CJQ393228:CJQ393241 BZU393228:BZU393241 BPY393228:BPY393241 BGC393228:BGC393241 AWG393228:AWG393241 AMK393228:AMK393241 ACO393228:ACO393241 SS393228:SS393241 IW393228:IW393241 A393228:A393241 WVI327692:WVI327705 WLM327692:WLM327705 WBQ327692:WBQ327705 VRU327692:VRU327705 VHY327692:VHY327705 UYC327692:UYC327705 UOG327692:UOG327705 UEK327692:UEK327705 TUO327692:TUO327705 TKS327692:TKS327705 TAW327692:TAW327705 SRA327692:SRA327705 SHE327692:SHE327705 RXI327692:RXI327705 RNM327692:RNM327705 RDQ327692:RDQ327705 QTU327692:QTU327705 QJY327692:QJY327705 QAC327692:QAC327705 PQG327692:PQG327705 PGK327692:PGK327705 OWO327692:OWO327705 OMS327692:OMS327705 OCW327692:OCW327705 NTA327692:NTA327705 NJE327692:NJE327705 MZI327692:MZI327705 MPM327692:MPM327705 MFQ327692:MFQ327705 LVU327692:LVU327705 LLY327692:LLY327705 LCC327692:LCC327705 KSG327692:KSG327705 KIK327692:KIK327705 JYO327692:JYO327705 JOS327692:JOS327705 JEW327692:JEW327705 IVA327692:IVA327705 ILE327692:ILE327705 IBI327692:IBI327705 HRM327692:HRM327705 HHQ327692:HHQ327705 GXU327692:GXU327705 GNY327692:GNY327705 GEC327692:GEC327705 FUG327692:FUG327705 FKK327692:FKK327705 FAO327692:FAO327705 EQS327692:EQS327705 EGW327692:EGW327705 DXA327692:DXA327705 DNE327692:DNE327705 DDI327692:DDI327705 CTM327692:CTM327705 CJQ327692:CJQ327705 BZU327692:BZU327705 BPY327692:BPY327705 BGC327692:BGC327705 AWG327692:AWG327705 AMK327692:AMK327705 ACO327692:ACO327705 SS327692:SS327705 IW327692:IW327705 A327692:A327705 WVI262156:WVI262169 WLM262156:WLM262169 WBQ262156:WBQ262169 VRU262156:VRU262169 VHY262156:VHY262169 UYC262156:UYC262169 UOG262156:UOG262169 UEK262156:UEK262169 TUO262156:TUO262169 TKS262156:TKS262169 TAW262156:TAW262169 SRA262156:SRA262169 SHE262156:SHE262169 RXI262156:RXI262169 RNM262156:RNM262169 RDQ262156:RDQ262169 QTU262156:QTU262169 QJY262156:QJY262169 QAC262156:QAC262169 PQG262156:PQG262169 PGK262156:PGK262169 OWO262156:OWO262169 OMS262156:OMS262169 OCW262156:OCW262169 NTA262156:NTA262169 NJE262156:NJE262169 MZI262156:MZI262169 MPM262156:MPM262169 MFQ262156:MFQ262169 LVU262156:LVU262169 LLY262156:LLY262169 LCC262156:LCC262169 KSG262156:KSG262169 KIK262156:KIK262169 JYO262156:JYO262169 JOS262156:JOS262169 JEW262156:JEW262169 IVA262156:IVA262169 ILE262156:ILE262169 IBI262156:IBI262169 HRM262156:HRM262169 HHQ262156:HHQ262169 GXU262156:GXU262169 GNY262156:GNY262169 GEC262156:GEC262169 FUG262156:FUG262169 FKK262156:FKK262169 FAO262156:FAO262169 EQS262156:EQS262169 EGW262156:EGW262169 DXA262156:DXA262169 DNE262156:DNE262169 DDI262156:DDI262169 CTM262156:CTM262169 CJQ262156:CJQ262169 BZU262156:BZU262169 BPY262156:BPY262169 BGC262156:BGC262169 AWG262156:AWG262169 AMK262156:AMK262169 ACO262156:ACO262169 SS262156:SS262169 IW262156:IW262169 A262156:A262169 WVI196620:WVI196633 WLM196620:WLM196633 WBQ196620:WBQ196633 VRU196620:VRU196633 VHY196620:VHY196633 UYC196620:UYC196633 UOG196620:UOG196633 UEK196620:UEK196633 TUO196620:TUO196633 TKS196620:TKS196633 TAW196620:TAW196633 SRA196620:SRA196633 SHE196620:SHE196633 RXI196620:RXI196633 RNM196620:RNM196633 RDQ196620:RDQ196633 QTU196620:QTU196633 QJY196620:QJY196633 QAC196620:QAC196633 PQG196620:PQG196633 PGK196620:PGK196633 OWO196620:OWO196633 OMS196620:OMS196633 OCW196620:OCW196633 NTA196620:NTA196633 NJE196620:NJE196633 MZI196620:MZI196633 MPM196620:MPM196633 MFQ196620:MFQ196633 LVU196620:LVU196633 LLY196620:LLY196633 LCC196620:LCC196633 KSG196620:KSG196633 KIK196620:KIK196633 JYO196620:JYO196633 JOS196620:JOS196633 JEW196620:JEW196633 IVA196620:IVA196633 ILE196620:ILE196633 IBI196620:IBI196633 HRM196620:HRM196633 HHQ196620:HHQ196633 GXU196620:GXU196633 GNY196620:GNY196633 GEC196620:GEC196633 FUG196620:FUG196633 FKK196620:FKK196633 FAO196620:FAO196633 EQS196620:EQS196633 EGW196620:EGW196633 DXA196620:DXA196633 DNE196620:DNE196633 DDI196620:DDI196633 CTM196620:CTM196633 CJQ196620:CJQ196633 BZU196620:BZU196633 BPY196620:BPY196633 BGC196620:BGC196633 AWG196620:AWG196633 AMK196620:AMK196633 ACO196620:ACO196633 SS196620:SS196633 IW196620:IW196633 A196620:A196633 WVI131084:WVI131097 WLM131084:WLM131097 WBQ131084:WBQ131097 VRU131084:VRU131097 VHY131084:VHY131097 UYC131084:UYC131097 UOG131084:UOG131097 UEK131084:UEK131097 TUO131084:TUO131097 TKS131084:TKS131097 TAW131084:TAW131097 SRA131084:SRA131097 SHE131084:SHE131097 RXI131084:RXI131097 RNM131084:RNM131097 RDQ131084:RDQ131097 QTU131084:QTU131097 QJY131084:QJY131097 QAC131084:QAC131097 PQG131084:PQG131097 PGK131084:PGK131097 OWO131084:OWO131097 OMS131084:OMS131097 OCW131084:OCW131097 NTA131084:NTA131097 NJE131084:NJE131097 MZI131084:MZI131097 MPM131084:MPM131097 MFQ131084:MFQ131097 LVU131084:LVU131097 LLY131084:LLY131097 LCC131084:LCC131097 KSG131084:KSG131097 KIK131084:KIK131097 JYO131084:JYO131097 JOS131084:JOS131097 JEW131084:JEW131097 IVA131084:IVA131097 ILE131084:ILE131097 IBI131084:IBI131097 HRM131084:HRM131097 HHQ131084:HHQ131097 GXU131084:GXU131097 GNY131084:GNY131097 GEC131084:GEC131097 FUG131084:FUG131097 FKK131084:FKK131097 FAO131084:FAO131097 EQS131084:EQS131097 EGW131084:EGW131097 DXA131084:DXA131097 DNE131084:DNE131097 DDI131084:DDI131097 CTM131084:CTM131097 CJQ131084:CJQ131097 BZU131084:BZU131097 BPY131084:BPY131097 BGC131084:BGC131097 AWG131084:AWG131097 AMK131084:AMK131097 ACO131084:ACO131097 SS131084:SS131097 IW131084:IW131097 A131084:A131097 WVI65548:WVI65561 WLM65548:WLM65561 WBQ65548:WBQ65561 VRU65548:VRU65561 VHY65548:VHY65561 UYC65548:UYC65561 UOG65548:UOG65561 UEK65548:UEK65561 TUO65548:TUO65561 TKS65548:TKS65561 TAW65548:TAW65561 SRA65548:SRA65561 SHE65548:SHE65561 RXI65548:RXI65561 RNM65548:RNM65561 RDQ65548:RDQ65561 QTU65548:QTU65561 QJY65548:QJY65561 QAC65548:QAC65561 PQG65548:PQG65561 PGK65548:PGK65561 OWO65548:OWO65561 OMS65548:OMS65561 OCW65548:OCW65561 NTA65548:NTA65561 NJE65548:NJE65561 MZI65548:MZI65561 MPM65548:MPM65561 MFQ65548:MFQ65561 LVU65548:LVU65561 LLY65548:LLY65561 LCC65548:LCC65561 KSG65548:KSG65561 KIK65548:KIK65561 JYO65548:JYO65561 JOS65548:JOS65561 JEW65548:JEW65561 IVA65548:IVA65561 ILE65548:ILE65561 IBI65548:IBI65561 HRM65548:HRM65561 HHQ65548:HHQ65561 GXU65548:GXU65561 GNY65548:GNY65561 GEC65548:GEC65561 FUG65548:FUG65561 FKK65548:FKK65561 FAO65548:FAO65561 EQS65548:EQS65561 EGW65548:EGW65561 DXA65548:DXA65561 DNE65548:DNE65561 DDI65548:DDI65561 CTM65548:CTM65561 CJQ65548:CJQ65561 BZU65548:BZU65561 BPY65548:BPY65561 BGC65548:BGC65561 AWG65548:AWG65561 AMK65548:AMK65561 ACO65548:ACO65561 SS65548:SS65561 IW65548:IW65561 A65548:A65561 WVI983052:WVI983065 IW5:IW29 SS5:SS29 ACO5:ACO29 AMK5:AMK29 AWG5:AWG29 BGC5:BGC29 BPY5:BPY29 BZU5:BZU29 CJQ5:CJQ29 CTM5:CTM29 DDI5:DDI29 DNE5:DNE29 DXA5:DXA29 EGW5:EGW29 EQS5:EQS29 FAO5:FAO29 FKK5:FKK29 FUG5:FUG29 GEC5:GEC29 GNY5:GNY29 GXU5:GXU29 HHQ5:HHQ29 HRM5:HRM29 IBI5:IBI29 ILE5:ILE29 IVA5:IVA29 JEW5:JEW29 JOS5:JOS29 JYO5:JYO29 KIK5:KIK29 KSG5:KSG29 LCC5:LCC29 LLY5:LLY29 LVU5:LVU29 MFQ5:MFQ29 MPM5:MPM29 MZI5:MZI29 NJE5:NJE29 NTA5:NTA29 OCW5:OCW29 OMS5:OMS29 OWO5:OWO29 PGK5:PGK29 PQG5:PQG29 QAC5:QAC29 QJY5:QJY29 QTU5:QTU29 RDQ5:RDQ29 RNM5:RNM29 RXI5:RXI29 SHE5:SHE29 SRA5:SRA29 TAW5:TAW29 TKS5:TKS29 TUO5:TUO29 UEK5:UEK29 UOG5:UOG29 UYC5:UYC29 VHY5:VHY29 VRU5:VRU29 WBQ5:WBQ29 WLM5:WLM29 WVI5:WVI29" xr:uid="{00000000-0002-0000-0500-000001000000}">
      <formula1>"障害者支援施設,グループホーム,居宅介護,重度訪問介護,短期入所,重度障害者等包括支援,障害児入所施設"</formula1>
    </dataValidation>
    <dataValidation type="list" allowBlank="1" showInputMessage="1" showErrorMessage="1" sqref="WLR983052:WLR983065 WBV983052:WBV983065 VRZ983052:VRZ983065 VID983052:VID983065 UYH983052:UYH983065 UOL983052:UOL983065 UEP983052:UEP983065 TUT983052:TUT983065 TKX983052:TKX983065 TBB983052:TBB983065 SRF983052:SRF983065 SHJ983052:SHJ983065 RXN983052:RXN983065 RNR983052:RNR983065 RDV983052:RDV983065 QTZ983052:QTZ983065 QKD983052:QKD983065 QAH983052:QAH983065 PQL983052:PQL983065 PGP983052:PGP983065 OWT983052:OWT983065 OMX983052:OMX983065 ODB983052:ODB983065 NTF983052:NTF983065 NJJ983052:NJJ983065 MZN983052:MZN983065 MPR983052:MPR983065 MFV983052:MFV983065 LVZ983052:LVZ983065 LMD983052:LMD983065 LCH983052:LCH983065 KSL983052:KSL983065 KIP983052:KIP983065 JYT983052:JYT983065 JOX983052:JOX983065 JFB983052:JFB983065 IVF983052:IVF983065 ILJ983052:ILJ983065 IBN983052:IBN983065 HRR983052:HRR983065 HHV983052:HHV983065 GXZ983052:GXZ983065 GOD983052:GOD983065 GEH983052:GEH983065 FUL983052:FUL983065 FKP983052:FKP983065 FAT983052:FAT983065 EQX983052:EQX983065 EHB983052:EHB983065 DXF983052:DXF983065 DNJ983052:DNJ983065 DDN983052:DDN983065 CTR983052:CTR983065 CJV983052:CJV983065 BZZ983052:BZZ983065 BQD983052:BQD983065 BGH983052:BGH983065 AWL983052:AWL983065 AMP983052:AMP983065 ACT983052:ACT983065 SX983052:SX983065 JB983052:JB983065 F983052:F983065 WVN917516:WVN917529 WLR917516:WLR917529 WBV917516:WBV917529 VRZ917516:VRZ917529 VID917516:VID917529 UYH917516:UYH917529 UOL917516:UOL917529 UEP917516:UEP917529 TUT917516:TUT917529 TKX917516:TKX917529 TBB917516:TBB917529 SRF917516:SRF917529 SHJ917516:SHJ917529 RXN917516:RXN917529 RNR917516:RNR917529 RDV917516:RDV917529 QTZ917516:QTZ917529 QKD917516:QKD917529 QAH917516:QAH917529 PQL917516:PQL917529 PGP917516:PGP917529 OWT917516:OWT917529 OMX917516:OMX917529 ODB917516:ODB917529 NTF917516:NTF917529 NJJ917516:NJJ917529 MZN917516:MZN917529 MPR917516:MPR917529 MFV917516:MFV917529 LVZ917516:LVZ917529 LMD917516:LMD917529 LCH917516:LCH917529 KSL917516:KSL917529 KIP917516:KIP917529 JYT917516:JYT917529 JOX917516:JOX917529 JFB917516:JFB917529 IVF917516:IVF917529 ILJ917516:ILJ917529 IBN917516:IBN917529 HRR917516:HRR917529 HHV917516:HHV917529 GXZ917516:GXZ917529 GOD917516:GOD917529 GEH917516:GEH917529 FUL917516:FUL917529 FKP917516:FKP917529 FAT917516:FAT917529 EQX917516:EQX917529 EHB917516:EHB917529 DXF917516:DXF917529 DNJ917516:DNJ917529 DDN917516:DDN917529 CTR917516:CTR917529 CJV917516:CJV917529 BZZ917516:BZZ917529 BQD917516:BQD917529 BGH917516:BGH917529 AWL917516:AWL917529 AMP917516:AMP917529 ACT917516:ACT917529 SX917516:SX917529 JB917516:JB917529 F917516:F917529 WVN851980:WVN851993 WLR851980:WLR851993 WBV851980:WBV851993 VRZ851980:VRZ851993 VID851980:VID851993 UYH851980:UYH851993 UOL851980:UOL851993 UEP851980:UEP851993 TUT851980:TUT851993 TKX851980:TKX851993 TBB851980:TBB851993 SRF851980:SRF851993 SHJ851980:SHJ851993 RXN851980:RXN851993 RNR851980:RNR851993 RDV851980:RDV851993 QTZ851980:QTZ851993 QKD851980:QKD851993 QAH851980:QAH851993 PQL851980:PQL851993 PGP851980:PGP851993 OWT851980:OWT851993 OMX851980:OMX851993 ODB851980:ODB851993 NTF851980:NTF851993 NJJ851980:NJJ851993 MZN851980:MZN851993 MPR851980:MPR851993 MFV851980:MFV851993 LVZ851980:LVZ851993 LMD851980:LMD851993 LCH851980:LCH851993 KSL851980:KSL851993 KIP851980:KIP851993 JYT851980:JYT851993 JOX851980:JOX851993 JFB851980:JFB851993 IVF851980:IVF851993 ILJ851980:ILJ851993 IBN851980:IBN851993 HRR851980:HRR851993 HHV851980:HHV851993 GXZ851980:GXZ851993 GOD851980:GOD851993 GEH851980:GEH851993 FUL851980:FUL851993 FKP851980:FKP851993 FAT851980:FAT851993 EQX851980:EQX851993 EHB851980:EHB851993 DXF851980:DXF851993 DNJ851980:DNJ851993 DDN851980:DDN851993 CTR851980:CTR851993 CJV851980:CJV851993 BZZ851980:BZZ851993 BQD851980:BQD851993 BGH851980:BGH851993 AWL851980:AWL851993 AMP851980:AMP851993 ACT851980:ACT851993 SX851980:SX851993 JB851980:JB851993 F851980:F851993 WVN786444:WVN786457 WLR786444:WLR786457 WBV786444:WBV786457 VRZ786444:VRZ786457 VID786444:VID786457 UYH786444:UYH786457 UOL786444:UOL786457 UEP786444:UEP786457 TUT786444:TUT786457 TKX786444:TKX786457 TBB786444:TBB786457 SRF786444:SRF786457 SHJ786444:SHJ786457 RXN786444:RXN786457 RNR786444:RNR786457 RDV786444:RDV786457 QTZ786444:QTZ786457 QKD786444:QKD786457 QAH786444:QAH786457 PQL786444:PQL786457 PGP786444:PGP786457 OWT786444:OWT786457 OMX786444:OMX786457 ODB786444:ODB786457 NTF786444:NTF786457 NJJ786444:NJJ786457 MZN786444:MZN786457 MPR786444:MPR786457 MFV786444:MFV786457 LVZ786444:LVZ786457 LMD786444:LMD786457 LCH786444:LCH786457 KSL786444:KSL786457 KIP786444:KIP786457 JYT786444:JYT786457 JOX786444:JOX786457 JFB786444:JFB786457 IVF786444:IVF786457 ILJ786444:ILJ786457 IBN786444:IBN786457 HRR786444:HRR786457 HHV786444:HHV786457 GXZ786444:GXZ786457 GOD786444:GOD786457 GEH786444:GEH786457 FUL786444:FUL786457 FKP786444:FKP786457 FAT786444:FAT786457 EQX786444:EQX786457 EHB786444:EHB786457 DXF786444:DXF786457 DNJ786444:DNJ786457 DDN786444:DDN786457 CTR786444:CTR786457 CJV786444:CJV786457 BZZ786444:BZZ786457 BQD786444:BQD786457 BGH786444:BGH786457 AWL786444:AWL786457 AMP786444:AMP786457 ACT786444:ACT786457 SX786444:SX786457 JB786444:JB786457 F786444:F786457 WVN720908:WVN720921 WLR720908:WLR720921 WBV720908:WBV720921 VRZ720908:VRZ720921 VID720908:VID720921 UYH720908:UYH720921 UOL720908:UOL720921 UEP720908:UEP720921 TUT720908:TUT720921 TKX720908:TKX720921 TBB720908:TBB720921 SRF720908:SRF720921 SHJ720908:SHJ720921 RXN720908:RXN720921 RNR720908:RNR720921 RDV720908:RDV720921 QTZ720908:QTZ720921 QKD720908:QKD720921 QAH720908:QAH720921 PQL720908:PQL720921 PGP720908:PGP720921 OWT720908:OWT720921 OMX720908:OMX720921 ODB720908:ODB720921 NTF720908:NTF720921 NJJ720908:NJJ720921 MZN720908:MZN720921 MPR720908:MPR720921 MFV720908:MFV720921 LVZ720908:LVZ720921 LMD720908:LMD720921 LCH720908:LCH720921 KSL720908:KSL720921 KIP720908:KIP720921 JYT720908:JYT720921 JOX720908:JOX720921 JFB720908:JFB720921 IVF720908:IVF720921 ILJ720908:ILJ720921 IBN720908:IBN720921 HRR720908:HRR720921 HHV720908:HHV720921 GXZ720908:GXZ720921 GOD720908:GOD720921 GEH720908:GEH720921 FUL720908:FUL720921 FKP720908:FKP720921 FAT720908:FAT720921 EQX720908:EQX720921 EHB720908:EHB720921 DXF720908:DXF720921 DNJ720908:DNJ720921 DDN720908:DDN720921 CTR720908:CTR720921 CJV720908:CJV720921 BZZ720908:BZZ720921 BQD720908:BQD720921 BGH720908:BGH720921 AWL720908:AWL720921 AMP720908:AMP720921 ACT720908:ACT720921 SX720908:SX720921 JB720908:JB720921 F720908:F720921 WVN655372:WVN655385 WLR655372:WLR655385 WBV655372:WBV655385 VRZ655372:VRZ655385 VID655372:VID655385 UYH655372:UYH655385 UOL655372:UOL655385 UEP655372:UEP655385 TUT655372:TUT655385 TKX655372:TKX655385 TBB655372:TBB655385 SRF655372:SRF655385 SHJ655372:SHJ655385 RXN655372:RXN655385 RNR655372:RNR655385 RDV655372:RDV655385 QTZ655372:QTZ655385 QKD655372:QKD655385 QAH655372:QAH655385 PQL655372:PQL655385 PGP655372:PGP655385 OWT655372:OWT655385 OMX655372:OMX655385 ODB655372:ODB655385 NTF655372:NTF655385 NJJ655372:NJJ655385 MZN655372:MZN655385 MPR655372:MPR655385 MFV655372:MFV655385 LVZ655372:LVZ655385 LMD655372:LMD655385 LCH655372:LCH655385 KSL655372:KSL655385 KIP655372:KIP655385 JYT655372:JYT655385 JOX655372:JOX655385 JFB655372:JFB655385 IVF655372:IVF655385 ILJ655372:ILJ655385 IBN655372:IBN655385 HRR655372:HRR655385 HHV655372:HHV655385 GXZ655372:GXZ655385 GOD655372:GOD655385 GEH655372:GEH655385 FUL655372:FUL655385 FKP655372:FKP655385 FAT655372:FAT655385 EQX655372:EQX655385 EHB655372:EHB655385 DXF655372:DXF655385 DNJ655372:DNJ655385 DDN655372:DDN655385 CTR655372:CTR655385 CJV655372:CJV655385 BZZ655372:BZZ655385 BQD655372:BQD655385 BGH655372:BGH655385 AWL655372:AWL655385 AMP655372:AMP655385 ACT655372:ACT655385 SX655372:SX655385 JB655372:JB655385 F655372:F655385 WVN589836:WVN589849 WLR589836:WLR589849 WBV589836:WBV589849 VRZ589836:VRZ589849 VID589836:VID589849 UYH589836:UYH589849 UOL589836:UOL589849 UEP589836:UEP589849 TUT589836:TUT589849 TKX589836:TKX589849 TBB589836:TBB589849 SRF589836:SRF589849 SHJ589836:SHJ589849 RXN589836:RXN589849 RNR589836:RNR589849 RDV589836:RDV589849 QTZ589836:QTZ589849 QKD589836:QKD589849 QAH589836:QAH589849 PQL589836:PQL589849 PGP589836:PGP589849 OWT589836:OWT589849 OMX589836:OMX589849 ODB589836:ODB589849 NTF589836:NTF589849 NJJ589836:NJJ589849 MZN589836:MZN589849 MPR589836:MPR589849 MFV589836:MFV589849 LVZ589836:LVZ589849 LMD589836:LMD589849 LCH589836:LCH589849 KSL589836:KSL589849 KIP589836:KIP589849 JYT589836:JYT589849 JOX589836:JOX589849 JFB589836:JFB589849 IVF589836:IVF589849 ILJ589836:ILJ589849 IBN589836:IBN589849 HRR589836:HRR589849 HHV589836:HHV589849 GXZ589836:GXZ589849 GOD589836:GOD589849 GEH589836:GEH589849 FUL589836:FUL589849 FKP589836:FKP589849 FAT589836:FAT589849 EQX589836:EQX589849 EHB589836:EHB589849 DXF589836:DXF589849 DNJ589836:DNJ589849 DDN589836:DDN589849 CTR589836:CTR589849 CJV589836:CJV589849 BZZ589836:BZZ589849 BQD589836:BQD589849 BGH589836:BGH589849 AWL589836:AWL589849 AMP589836:AMP589849 ACT589836:ACT589849 SX589836:SX589849 JB589836:JB589849 F589836:F589849 WVN524300:WVN524313 WLR524300:WLR524313 WBV524300:WBV524313 VRZ524300:VRZ524313 VID524300:VID524313 UYH524300:UYH524313 UOL524300:UOL524313 UEP524300:UEP524313 TUT524300:TUT524313 TKX524300:TKX524313 TBB524300:TBB524313 SRF524300:SRF524313 SHJ524300:SHJ524313 RXN524300:RXN524313 RNR524300:RNR524313 RDV524300:RDV524313 QTZ524300:QTZ524313 QKD524300:QKD524313 QAH524300:QAH524313 PQL524300:PQL524313 PGP524300:PGP524313 OWT524300:OWT524313 OMX524300:OMX524313 ODB524300:ODB524313 NTF524300:NTF524313 NJJ524300:NJJ524313 MZN524300:MZN524313 MPR524300:MPR524313 MFV524300:MFV524313 LVZ524300:LVZ524313 LMD524300:LMD524313 LCH524300:LCH524313 KSL524300:KSL524313 KIP524300:KIP524313 JYT524300:JYT524313 JOX524300:JOX524313 JFB524300:JFB524313 IVF524300:IVF524313 ILJ524300:ILJ524313 IBN524300:IBN524313 HRR524300:HRR524313 HHV524300:HHV524313 GXZ524300:GXZ524313 GOD524300:GOD524313 GEH524300:GEH524313 FUL524300:FUL524313 FKP524300:FKP524313 FAT524300:FAT524313 EQX524300:EQX524313 EHB524300:EHB524313 DXF524300:DXF524313 DNJ524300:DNJ524313 DDN524300:DDN524313 CTR524300:CTR524313 CJV524300:CJV524313 BZZ524300:BZZ524313 BQD524300:BQD524313 BGH524300:BGH524313 AWL524300:AWL524313 AMP524300:AMP524313 ACT524300:ACT524313 SX524300:SX524313 JB524300:JB524313 F524300:F524313 WVN458764:WVN458777 WLR458764:WLR458777 WBV458764:WBV458777 VRZ458764:VRZ458777 VID458764:VID458777 UYH458764:UYH458777 UOL458764:UOL458777 UEP458764:UEP458777 TUT458764:TUT458777 TKX458764:TKX458777 TBB458764:TBB458777 SRF458764:SRF458777 SHJ458764:SHJ458777 RXN458764:RXN458777 RNR458764:RNR458777 RDV458764:RDV458777 QTZ458764:QTZ458777 QKD458764:QKD458777 QAH458764:QAH458777 PQL458764:PQL458777 PGP458764:PGP458777 OWT458764:OWT458777 OMX458764:OMX458777 ODB458764:ODB458777 NTF458764:NTF458777 NJJ458764:NJJ458777 MZN458764:MZN458777 MPR458764:MPR458777 MFV458764:MFV458777 LVZ458764:LVZ458777 LMD458764:LMD458777 LCH458764:LCH458777 KSL458764:KSL458777 KIP458764:KIP458777 JYT458764:JYT458777 JOX458764:JOX458777 JFB458764:JFB458777 IVF458764:IVF458777 ILJ458764:ILJ458777 IBN458764:IBN458777 HRR458764:HRR458777 HHV458764:HHV458777 GXZ458764:GXZ458777 GOD458764:GOD458777 GEH458764:GEH458777 FUL458764:FUL458777 FKP458764:FKP458777 FAT458764:FAT458777 EQX458764:EQX458777 EHB458764:EHB458777 DXF458764:DXF458777 DNJ458764:DNJ458777 DDN458764:DDN458777 CTR458764:CTR458777 CJV458764:CJV458777 BZZ458764:BZZ458777 BQD458764:BQD458777 BGH458764:BGH458777 AWL458764:AWL458777 AMP458764:AMP458777 ACT458764:ACT458777 SX458764:SX458777 JB458764:JB458777 F458764:F458777 WVN393228:WVN393241 WLR393228:WLR393241 WBV393228:WBV393241 VRZ393228:VRZ393241 VID393228:VID393241 UYH393228:UYH393241 UOL393228:UOL393241 UEP393228:UEP393241 TUT393228:TUT393241 TKX393228:TKX393241 TBB393228:TBB393241 SRF393228:SRF393241 SHJ393228:SHJ393241 RXN393228:RXN393241 RNR393228:RNR393241 RDV393228:RDV393241 QTZ393228:QTZ393241 QKD393228:QKD393241 QAH393228:QAH393241 PQL393228:PQL393241 PGP393228:PGP393241 OWT393228:OWT393241 OMX393228:OMX393241 ODB393228:ODB393241 NTF393228:NTF393241 NJJ393228:NJJ393241 MZN393228:MZN393241 MPR393228:MPR393241 MFV393228:MFV393241 LVZ393228:LVZ393241 LMD393228:LMD393241 LCH393228:LCH393241 KSL393228:KSL393241 KIP393228:KIP393241 JYT393228:JYT393241 JOX393228:JOX393241 JFB393228:JFB393241 IVF393228:IVF393241 ILJ393228:ILJ393241 IBN393228:IBN393241 HRR393228:HRR393241 HHV393228:HHV393241 GXZ393228:GXZ393241 GOD393228:GOD393241 GEH393228:GEH393241 FUL393228:FUL393241 FKP393228:FKP393241 FAT393228:FAT393241 EQX393228:EQX393241 EHB393228:EHB393241 DXF393228:DXF393241 DNJ393228:DNJ393241 DDN393228:DDN393241 CTR393228:CTR393241 CJV393228:CJV393241 BZZ393228:BZZ393241 BQD393228:BQD393241 BGH393228:BGH393241 AWL393228:AWL393241 AMP393228:AMP393241 ACT393228:ACT393241 SX393228:SX393241 JB393228:JB393241 F393228:F393241 WVN327692:WVN327705 WLR327692:WLR327705 WBV327692:WBV327705 VRZ327692:VRZ327705 VID327692:VID327705 UYH327692:UYH327705 UOL327692:UOL327705 UEP327692:UEP327705 TUT327692:TUT327705 TKX327692:TKX327705 TBB327692:TBB327705 SRF327692:SRF327705 SHJ327692:SHJ327705 RXN327692:RXN327705 RNR327692:RNR327705 RDV327692:RDV327705 QTZ327692:QTZ327705 QKD327692:QKD327705 QAH327692:QAH327705 PQL327692:PQL327705 PGP327692:PGP327705 OWT327692:OWT327705 OMX327692:OMX327705 ODB327692:ODB327705 NTF327692:NTF327705 NJJ327692:NJJ327705 MZN327692:MZN327705 MPR327692:MPR327705 MFV327692:MFV327705 LVZ327692:LVZ327705 LMD327692:LMD327705 LCH327692:LCH327705 KSL327692:KSL327705 KIP327692:KIP327705 JYT327692:JYT327705 JOX327692:JOX327705 JFB327692:JFB327705 IVF327692:IVF327705 ILJ327692:ILJ327705 IBN327692:IBN327705 HRR327692:HRR327705 HHV327692:HHV327705 GXZ327692:GXZ327705 GOD327692:GOD327705 GEH327692:GEH327705 FUL327692:FUL327705 FKP327692:FKP327705 FAT327692:FAT327705 EQX327692:EQX327705 EHB327692:EHB327705 DXF327692:DXF327705 DNJ327692:DNJ327705 DDN327692:DDN327705 CTR327692:CTR327705 CJV327692:CJV327705 BZZ327692:BZZ327705 BQD327692:BQD327705 BGH327692:BGH327705 AWL327692:AWL327705 AMP327692:AMP327705 ACT327692:ACT327705 SX327692:SX327705 JB327692:JB327705 F327692:F327705 WVN262156:WVN262169 WLR262156:WLR262169 WBV262156:WBV262169 VRZ262156:VRZ262169 VID262156:VID262169 UYH262156:UYH262169 UOL262156:UOL262169 UEP262156:UEP262169 TUT262156:TUT262169 TKX262156:TKX262169 TBB262156:TBB262169 SRF262156:SRF262169 SHJ262156:SHJ262169 RXN262156:RXN262169 RNR262156:RNR262169 RDV262156:RDV262169 QTZ262156:QTZ262169 QKD262156:QKD262169 QAH262156:QAH262169 PQL262156:PQL262169 PGP262156:PGP262169 OWT262156:OWT262169 OMX262156:OMX262169 ODB262156:ODB262169 NTF262156:NTF262169 NJJ262156:NJJ262169 MZN262156:MZN262169 MPR262156:MPR262169 MFV262156:MFV262169 LVZ262156:LVZ262169 LMD262156:LMD262169 LCH262156:LCH262169 KSL262156:KSL262169 KIP262156:KIP262169 JYT262156:JYT262169 JOX262156:JOX262169 JFB262156:JFB262169 IVF262156:IVF262169 ILJ262156:ILJ262169 IBN262156:IBN262169 HRR262156:HRR262169 HHV262156:HHV262169 GXZ262156:GXZ262169 GOD262156:GOD262169 GEH262156:GEH262169 FUL262156:FUL262169 FKP262156:FKP262169 FAT262156:FAT262169 EQX262156:EQX262169 EHB262156:EHB262169 DXF262156:DXF262169 DNJ262156:DNJ262169 DDN262156:DDN262169 CTR262156:CTR262169 CJV262156:CJV262169 BZZ262156:BZZ262169 BQD262156:BQD262169 BGH262156:BGH262169 AWL262156:AWL262169 AMP262156:AMP262169 ACT262156:ACT262169 SX262156:SX262169 JB262156:JB262169 F262156:F262169 WVN196620:WVN196633 WLR196620:WLR196633 WBV196620:WBV196633 VRZ196620:VRZ196633 VID196620:VID196633 UYH196620:UYH196633 UOL196620:UOL196633 UEP196620:UEP196633 TUT196620:TUT196633 TKX196620:TKX196633 TBB196620:TBB196633 SRF196620:SRF196633 SHJ196620:SHJ196633 RXN196620:RXN196633 RNR196620:RNR196633 RDV196620:RDV196633 QTZ196620:QTZ196633 QKD196620:QKD196633 QAH196620:QAH196633 PQL196620:PQL196633 PGP196620:PGP196633 OWT196620:OWT196633 OMX196620:OMX196633 ODB196620:ODB196633 NTF196620:NTF196633 NJJ196620:NJJ196633 MZN196620:MZN196633 MPR196620:MPR196633 MFV196620:MFV196633 LVZ196620:LVZ196633 LMD196620:LMD196633 LCH196620:LCH196633 KSL196620:KSL196633 KIP196620:KIP196633 JYT196620:JYT196633 JOX196620:JOX196633 JFB196620:JFB196633 IVF196620:IVF196633 ILJ196620:ILJ196633 IBN196620:IBN196633 HRR196620:HRR196633 HHV196620:HHV196633 GXZ196620:GXZ196633 GOD196620:GOD196633 GEH196620:GEH196633 FUL196620:FUL196633 FKP196620:FKP196633 FAT196620:FAT196633 EQX196620:EQX196633 EHB196620:EHB196633 DXF196620:DXF196633 DNJ196620:DNJ196633 DDN196620:DDN196633 CTR196620:CTR196633 CJV196620:CJV196633 BZZ196620:BZZ196633 BQD196620:BQD196633 BGH196620:BGH196633 AWL196620:AWL196633 AMP196620:AMP196633 ACT196620:ACT196633 SX196620:SX196633 JB196620:JB196633 F196620:F196633 WVN131084:WVN131097 WLR131084:WLR131097 WBV131084:WBV131097 VRZ131084:VRZ131097 VID131084:VID131097 UYH131084:UYH131097 UOL131084:UOL131097 UEP131084:UEP131097 TUT131084:TUT131097 TKX131084:TKX131097 TBB131084:TBB131097 SRF131084:SRF131097 SHJ131084:SHJ131097 RXN131084:RXN131097 RNR131084:RNR131097 RDV131084:RDV131097 QTZ131084:QTZ131097 QKD131084:QKD131097 QAH131084:QAH131097 PQL131084:PQL131097 PGP131084:PGP131097 OWT131084:OWT131097 OMX131084:OMX131097 ODB131084:ODB131097 NTF131084:NTF131097 NJJ131084:NJJ131097 MZN131084:MZN131097 MPR131084:MPR131097 MFV131084:MFV131097 LVZ131084:LVZ131097 LMD131084:LMD131097 LCH131084:LCH131097 KSL131084:KSL131097 KIP131084:KIP131097 JYT131084:JYT131097 JOX131084:JOX131097 JFB131084:JFB131097 IVF131084:IVF131097 ILJ131084:ILJ131097 IBN131084:IBN131097 HRR131084:HRR131097 HHV131084:HHV131097 GXZ131084:GXZ131097 GOD131084:GOD131097 GEH131084:GEH131097 FUL131084:FUL131097 FKP131084:FKP131097 FAT131084:FAT131097 EQX131084:EQX131097 EHB131084:EHB131097 DXF131084:DXF131097 DNJ131084:DNJ131097 DDN131084:DDN131097 CTR131084:CTR131097 CJV131084:CJV131097 BZZ131084:BZZ131097 BQD131084:BQD131097 BGH131084:BGH131097 AWL131084:AWL131097 AMP131084:AMP131097 ACT131084:ACT131097 SX131084:SX131097 JB131084:JB131097 F131084:F131097 WVN65548:WVN65561 WLR65548:WLR65561 WBV65548:WBV65561 VRZ65548:VRZ65561 VID65548:VID65561 UYH65548:UYH65561 UOL65548:UOL65561 UEP65548:UEP65561 TUT65548:TUT65561 TKX65548:TKX65561 TBB65548:TBB65561 SRF65548:SRF65561 SHJ65548:SHJ65561 RXN65548:RXN65561 RNR65548:RNR65561 RDV65548:RDV65561 QTZ65548:QTZ65561 QKD65548:QKD65561 QAH65548:QAH65561 PQL65548:PQL65561 PGP65548:PGP65561 OWT65548:OWT65561 OMX65548:OMX65561 ODB65548:ODB65561 NTF65548:NTF65561 NJJ65548:NJJ65561 MZN65548:MZN65561 MPR65548:MPR65561 MFV65548:MFV65561 LVZ65548:LVZ65561 LMD65548:LMD65561 LCH65548:LCH65561 KSL65548:KSL65561 KIP65548:KIP65561 JYT65548:JYT65561 JOX65548:JOX65561 JFB65548:JFB65561 IVF65548:IVF65561 ILJ65548:ILJ65561 IBN65548:IBN65561 HRR65548:HRR65561 HHV65548:HHV65561 GXZ65548:GXZ65561 GOD65548:GOD65561 GEH65548:GEH65561 FUL65548:FUL65561 FKP65548:FKP65561 FAT65548:FAT65561 EQX65548:EQX65561 EHB65548:EHB65561 DXF65548:DXF65561 DNJ65548:DNJ65561 DDN65548:DDN65561 CTR65548:CTR65561 CJV65548:CJV65561 BZZ65548:BZZ65561 BQD65548:BQD65561 BGH65548:BGH65561 AWL65548:AWL65561 AMP65548:AMP65561 ACT65548:ACT65561 SX65548:SX65561 JB65548:JB65561 F65548:F65561 WVN983052:WVN983065 JB5:JB29 SX5:SX29 ACT5:ACT29 AMP5:AMP29 AWL5:AWL29 BGH5:BGH29 BQD5:BQD29 BZZ5:BZZ29 CJV5:CJV29 CTR5:CTR29 DDN5:DDN29 DNJ5:DNJ29 DXF5:DXF29 EHB5:EHB29 EQX5:EQX29 FAT5:FAT29 FKP5:FKP29 FUL5:FUL29 GEH5:GEH29 GOD5:GOD29 GXZ5:GXZ29 HHV5:HHV29 HRR5:HRR29 IBN5:IBN29 ILJ5:ILJ29 IVF5:IVF29 JFB5:JFB29 JOX5:JOX29 JYT5:JYT29 KIP5:KIP29 KSL5:KSL29 LCH5:LCH29 LMD5:LMD29 LVZ5:LVZ29 MFV5:MFV29 MPR5:MPR29 MZN5:MZN29 NJJ5:NJJ29 NTF5:NTF29 ODB5:ODB29 OMX5:OMX29 OWT5:OWT29 PGP5:PGP29 PQL5:PQL29 QAH5:QAH29 QKD5:QKD29 QTZ5:QTZ29 RDV5:RDV29 RNR5:RNR29 RXN5:RXN29 SHJ5:SHJ29 SRF5:SRF29 TBB5:TBB29 TKX5:TKX29 TUT5:TUT29 UEP5:UEP29 UOL5:UOL29 UYH5:UYH29 VID5:VID29 VRZ5:VRZ29 WBV5:WBV29 WLR5:WLR29 WVN5:WVN29" xr:uid="{00000000-0002-0000-0500-000002000000}">
      <formula1>"移乗介護,移動支援,排泄支援,見守り・コミュニケーション,入浴支援"</formula1>
    </dataValidation>
    <dataValidation type="list" allowBlank="1" showInputMessage="1" showErrorMessage="1" sqref="F5:F29" xr:uid="{CAD4412A-EDFB-4842-AA5A-922092C309F1}">
      <formula1>"移乗介護,移動支援,排泄支援,見守り・コミュニケーション,入浴支援,機能訓練支援,栄養管理支援"</formula1>
    </dataValidation>
    <dataValidation type="list" allowBlank="1" showInputMessage="1" showErrorMessage="1" sqref="A5:A29" xr:uid="{C49A6289-150D-4AC6-9289-F52EBF04D7F5}">
      <formula1>$AB$5:$AB$28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38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938C-14DB-41C7-8A0D-A278EE412BFF}">
  <sheetPr>
    <tabColor rgb="FFFFC000"/>
    <pageSetUpPr fitToPage="1"/>
  </sheetPr>
  <dimension ref="A1:IZ26"/>
  <sheetViews>
    <sheetView showGridLines="0" showZeros="0" view="pageBreakPreview" zoomScale="55" zoomScaleNormal="55" zoomScaleSheetLayoutView="55" workbookViewId="0">
      <selection activeCell="H1" sqref="H1"/>
    </sheetView>
  </sheetViews>
  <sheetFormatPr defaultColWidth="8" defaultRowHeight="14.25" x14ac:dyDescent="0.15"/>
  <cols>
    <col min="1" max="1" width="28" style="36" bestFit="1" customWidth="1"/>
    <col min="2" max="2" width="25.375" style="36" customWidth="1"/>
    <col min="3" max="3" width="19" style="36" bestFit="1" customWidth="1"/>
    <col min="4" max="4" width="29.875" style="36" hidden="1" customWidth="1"/>
    <col min="5" max="5" width="23.5" style="38" bestFit="1" customWidth="1"/>
    <col min="6" max="6" width="28" style="38" customWidth="1"/>
    <col min="7" max="7" width="17.625" style="38" bestFit="1" customWidth="1"/>
    <col min="8" max="8" width="12" style="38" bestFit="1" customWidth="1"/>
    <col min="9" max="9" width="20.125" style="38" bestFit="1" customWidth="1"/>
    <col min="10" max="10" width="32.25" style="38" customWidth="1"/>
    <col min="11" max="11" width="26.75" style="38" bestFit="1" customWidth="1"/>
    <col min="12" max="12" width="17.625" style="38" bestFit="1" customWidth="1"/>
    <col min="13" max="17" width="27.125" style="36" customWidth="1"/>
    <col min="18" max="18" width="27.875" style="36" customWidth="1"/>
    <col min="19" max="19" width="35" style="36" customWidth="1"/>
    <col min="20" max="20" width="30.625" style="36" customWidth="1"/>
    <col min="21" max="21" width="4.875" style="36" customWidth="1"/>
    <col min="22" max="22" width="8" style="36"/>
    <col min="23" max="25" width="0" style="36" hidden="1" customWidth="1"/>
    <col min="26" max="28" width="8" style="36"/>
    <col min="29" max="29" width="3.375" style="36" customWidth="1"/>
    <col min="30" max="30" width="11" style="36" customWidth="1"/>
    <col min="31" max="31" width="11.625" style="36" customWidth="1"/>
    <col min="32" max="32" width="15.875" style="36" customWidth="1"/>
    <col min="33" max="256" width="8" style="36"/>
    <col min="257" max="257" width="15.625" style="36" customWidth="1"/>
    <col min="258" max="258" width="13.125" style="36" customWidth="1"/>
    <col min="259" max="259" width="28" style="36" bestFit="1" customWidth="1"/>
    <col min="260" max="260" width="25.375" style="36" customWidth="1"/>
    <col min="261" max="261" width="32.875" style="36" customWidth="1"/>
    <col min="262" max="262" width="0" style="36" hidden="1" customWidth="1"/>
    <col min="263" max="263" width="25.625" style="36" customWidth="1"/>
    <col min="264" max="264" width="30.625" style="36" bestFit="1" customWidth="1"/>
    <col min="265" max="265" width="17.625" style="36" bestFit="1" customWidth="1"/>
    <col min="266" max="266" width="12" style="36" bestFit="1" customWidth="1"/>
    <col min="267" max="267" width="28.125" style="36" bestFit="1" customWidth="1"/>
    <col min="268" max="268" width="26.75" style="36" bestFit="1" customWidth="1"/>
    <col min="269" max="269" width="32.875" style="36" customWidth="1"/>
    <col min="270" max="270" width="32.125" style="36" bestFit="1" customWidth="1"/>
    <col min="271" max="271" width="17.625" style="36" bestFit="1" customWidth="1"/>
    <col min="272" max="272" width="28.375" style="36" bestFit="1" customWidth="1"/>
    <col min="273" max="273" width="29.875" style="36" customWidth="1"/>
    <col min="274" max="274" width="23.625" style="36" customWidth="1"/>
    <col min="275" max="284" width="8" style="36"/>
    <col min="285" max="288" width="0" style="36" hidden="1" customWidth="1"/>
    <col min="289" max="512" width="8" style="36"/>
    <col min="513" max="513" width="15.625" style="36" customWidth="1"/>
    <col min="514" max="514" width="13.125" style="36" customWidth="1"/>
    <col min="515" max="515" width="28" style="36" bestFit="1" customWidth="1"/>
    <col min="516" max="516" width="25.375" style="36" customWidth="1"/>
    <col min="517" max="517" width="32.875" style="36" customWidth="1"/>
    <col min="518" max="518" width="0" style="36" hidden="1" customWidth="1"/>
    <col min="519" max="519" width="25.625" style="36" customWidth="1"/>
    <col min="520" max="520" width="30.625" style="36" bestFit="1" customWidth="1"/>
    <col min="521" max="521" width="17.625" style="36" bestFit="1" customWidth="1"/>
    <col min="522" max="522" width="12" style="36" bestFit="1" customWidth="1"/>
    <col min="523" max="523" width="28.125" style="36" bestFit="1" customWidth="1"/>
    <col min="524" max="524" width="26.75" style="36" bestFit="1" customWidth="1"/>
    <col min="525" max="525" width="32.875" style="36" customWidth="1"/>
    <col min="526" max="526" width="32.125" style="36" bestFit="1" customWidth="1"/>
    <col min="527" max="527" width="17.625" style="36" bestFit="1" customWidth="1"/>
    <col min="528" max="528" width="28.375" style="36" bestFit="1" customWidth="1"/>
    <col min="529" max="529" width="29.875" style="36" customWidth="1"/>
    <col min="530" max="530" width="23.625" style="36" customWidth="1"/>
    <col min="531" max="540" width="8" style="36"/>
    <col min="541" max="544" width="0" style="36" hidden="1" customWidth="1"/>
    <col min="545" max="768" width="8" style="36"/>
    <col min="769" max="769" width="15.625" style="36" customWidth="1"/>
    <col min="770" max="770" width="13.125" style="36" customWidth="1"/>
    <col min="771" max="771" width="28" style="36" bestFit="1" customWidth="1"/>
    <col min="772" max="772" width="25.375" style="36" customWidth="1"/>
    <col min="773" max="773" width="32.875" style="36" customWidth="1"/>
    <col min="774" max="774" width="0" style="36" hidden="1" customWidth="1"/>
    <col min="775" max="775" width="25.625" style="36" customWidth="1"/>
    <col min="776" max="776" width="30.625" style="36" bestFit="1" customWidth="1"/>
    <col min="777" max="777" width="17.625" style="36" bestFit="1" customWidth="1"/>
    <col min="778" max="778" width="12" style="36" bestFit="1" customWidth="1"/>
    <col min="779" max="779" width="28.125" style="36" bestFit="1" customWidth="1"/>
    <col min="780" max="780" width="26.75" style="36" bestFit="1" customWidth="1"/>
    <col min="781" max="781" width="32.875" style="36" customWidth="1"/>
    <col min="782" max="782" width="32.125" style="36" bestFit="1" customWidth="1"/>
    <col min="783" max="783" width="17.625" style="36" bestFit="1" customWidth="1"/>
    <col min="784" max="784" width="28.375" style="36" bestFit="1" customWidth="1"/>
    <col min="785" max="785" width="29.875" style="36" customWidth="1"/>
    <col min="786" max="786" width="23.625" style="36" customWidth="1"/>
    <col min="787" max="796" width="8" style="36"/>
    <col min="797" max="800" width="0" style="36" hidden="1" customWidth="1"/>
    <col min="801" max="1024" width="8" style="36"/>
    <col min="1025" max="1025" width="15.625" style="36" customWidth="1"/>
    <col min="1026" max="1026" width="13.125" style="36" customWidth="1"/>
    <col min="1027" max="1027" width="28" style="36" bestFit="1" customWidth="1"/>
    <col min="1028" max="1028" width="25.375" style="36" customWidth="1"/>
    <col min="1029" max="1029" width="32.875" style="36" customWidth="1"/>
    <col min="1030" max="1030" width="0" style="36" hidden="1" customWidth="1"/>
    <col min="1031" max="1031" width="25.625" style="36" customWidth="1"/>
    <col min="1032" max="1032" width="30.625" style="36" bestFit="1" customWidth="1"/>
    <col min="1033" max="1033" width="17.625" style="36" bestFit="1" customWidth="1"/>
    <col min="1034" max="1034" width="12" style="36" bestFit="1" customWidth="1"/>
    <col min="1035" max="1035" width="28.125" style="36" bestFit="1" customWidth="1"/>
    <col min="1036" max="1036" width="26.75" style="36" bestFit="1" customWidth="1"/>
    <col min="1037" max="1037" width="32.875" style="36" customWidth="1"/>
    <col min="1038" max="1038" width="32.125" style="36" bestFit="1" customWidth="1"/>
    <col min="1039" max="1039" width="17.625" style="36" bestFit="1" customWidth="1"/>
    <col min="1040" max="1040" width="28.375" style="36" bestFit="1" customWidth="1"/>
    <col min="1041" max="1041" width="29.875" style="36" customWidth="1"/>
    <col min="1042" max="1042" width="23.625" style="36" customWidth="1"/>
    <col min="1043" max="1052" width="8" style="36"/>
    <col min="1053" max="1056" width="0" style="36" hidden="1" customWidth="1"/>
    <col min="1057" max="1280" width="8" style="36"/>
    <col min="1281" max="1281" width="15.625" style="36" customWidth="1"/>
    <col min="1282" max="1282" width="13.125" style="36" customWidth="1"/>
    <col min="1283" max="1283" width="28" style="36" bestFit="1" customWidth="1"/>
    <col min="1284" max="1284" width="25.375" style="36" customWidth="1"/>
    <col min="1285" max="1285" width="32.875" style="36" customWidth="1"/>
    <col min="1286" max="1286" width="0" style="36" hidden="1" customWidth="1"/>
    <col min="1287" max="1287" width="25.625" style="36" customWidth="1"/>
    <col min="1288" max="1288" width="30.625" style="36" bestFit="1" customWidth="1"/>
    <col min="1289" max="1289" width="17.625" style="36" bestFit="1" customWidth="1"/>
    <col min="1290" max="1290" width="12" style="36" bestFit="1" customWidth="1"/>
    <col min="1291" max="1291" width="28.125" style="36" bestFit="1" customWidth="1"/>
    <col min="1292" max="1292" width="26.75" style="36" bestFit="1" customWidth="1"/>
    <col min="1293" max="1293" width="32.875" style="36" customWidth="1"/>
    <col min="1294" max="1294" width="32.125" style="36" bestFit="1" customWidth="1"/>
    <col min="1295" max="1295" width="17.625" style="36" bestFit="1" customWidth="1"/>
    <col min="1296" max="1296" width="28.375" style="36" bestFit="1" customWidth="1"/>
    <col min="1297" max="1297" width="29.875" style="36" customWidth="1"/>
    <col min="1298" max="1298" width="23.625" style="36" customWidth="1"/>
    <col min="1299" max="1308" width="8" style="36"/>
    <col min="1309" max="1312" width="0" style="36" hidden="1" customWidth="1"/>
    <col min="1313" max="1536" width="8" style="36"/>
    <col min="1537" max="1537" width="15.625" style="36" customWidth="1"/>
    <col min="1538" max="1538" width="13.125" style="36" customWidth="1"/>
    <col min="1539" max="1539" width="28" style="36" bestFit="1" customWidth="1"/>
    <col min="1540" max="1540" width="25.375" style="36" customWidth="1"/>
    <col min="1541" max="1541" width="32.875" style="36" customWidth="1"/>
    <col min="1542" max="1542" width="0" style="36" hidden="1" customWidth="1"/>
    <col min="1543" max="1543" width="25.625" style="36" customWidth="1"/>
    <col min="1544" max="1544" width="30.625" style="36" bestFit="1" customWidth="1"/>
    <col min="1545" max="1545" width="17.625" style="36" bestFit="1" customWidth="1"/>
    <col min="1546" max="1546" width="12" style="36" bestFit="1" customWidth="1"/>
    <col min="1547" max="1547" width="28.125" style="36" bestFit="1" customWidth="1"/>
    <col min="1548" max="1548" width="26.75" style="36" bestFit="1" customWidth="1"/>
    <col min="1549" max="1549" width="32.875" style="36" customWidth="1"/>
    <col min="1550" max="1550" width="32.125" style="36" bestFit="1" customWidth="1"/>
    <col min="1551" max="1551" width="17.625" style="36" bestFit="1" customWidth="1"/>
    <col min="1552" max="1552" width="28.375" style="36" bestFit="1" customWidth="1"/>
    <col min="1553" max="1553" width="29.875" style="36" customWidth="1"/>
    <col min="1554" max="1554" width="23.625" style="36" customWidth="1"/>
    <col min="1555" max="1564" width="8" style="36"/>
    <col min="1565" max="1568" width="0" style="36" hidden="1" customWidth="1"/>
    <col min="1569" max="1792" width="8" style="36"/>
    <col min="1793" max="1793" width="15.625" style="36" customWidth="1"/>
    <col min="1794" max="1794" width="13.125" style="36" customWidth="1"/>
    <col min="1795" max="1795" width="28" style="36" bestFit="1" customWidth="1"/>
    <col min="1796" max="1796" width="25.375" style="36" customWidth="1"/>
    <col min="1797" max="1797" width="32.875" style="36" customWidth="1"/>
    <col min="1798" max="1798" width="0" style="36" hidden="1" customWidth="1"/>
    <col min="1799" max="1799" width="25.625" style="36" customWidth="1"/>
    <col min="1800" max="1800" width="30.625" style="36" bestFit="1" customWidth="1"/>
    <col min="1801" max="1801" width="17.625" style="36" bestFit="1" customWidth="1"/>
    <col min="1802" max="1802" width="12" style="36" bestFit="1" customWidth="1"/>
    <col min="1803" max="1803" width="28.125" style="36" bestFit="1" customWidth="1"/>
    <col min="1804" max="1804" width="26.75" style="36" bestFit="1" customWidth="1"/>
    <col min="1805" max="1805" width="32.875" style="36" customWidth="1"/>
    <col min="1806" max="1806" width="32.125" style="36" bestFit="1" customWidth="1"/>
    <col min="1807" max="1807" width="17.625" style="36" bestFit="1" customWidth="1"/>
    <col min="1808" max="1808" width="28.375" style="36" bestFit="1" customWidth="1"/>
    <col min="1809" max="1809" width="29.875" style="36" customWidth="1"/>
    <col min="1810" max="1810" width="23.625" style="36" customWidth="1"/>
    <col min="1811" max="1820" width="8" style="36"/>
    <col min="1821" max="1824" width="0" style="36" hidden="1" customWidth="1"/>
    <col min="1825" max="2048" width="8" style="36"/>
    <col min="2049" max="2049" width="15.625" style="36" customWidth="1"/>
    <col min="2050" max="2050" width="13.125" style="36" customWidth="1"/>
    <col min="2051" max="2051" width="28" style="36" bestFit="1" customWidth="1"/>
    <col min="2052" max="2052" width="25.375" style="36" customWidth="1"/>
    <col min="2053" max="2053" width="32.875" style="36" customWidth="1"/>
    <col min="2054" max="2054" width="0" style="36" hidden="1" customWidth="1"/>
    <col min="2055" max="2055" width="25.625" style="36" customWidth="1"/>
    <col min="2056" max="2056" width="30.625" style="36" bestFit="1" customWidth="1"/>
    <col min="2057" max="2057" width="17.625" style="36" bestFit="1" customWidth="1"/>
    <col min="2058" max="2058" width="12" style="36" bestFit="1" customWidth="1"/>
    <col min="2059" max="2059" width="28.125" style="36" bestFit="1" customWidth="1"/>
    <col min="2060" max="2060" width="26.75" style="36" bestFit="1" customWidth="1"/>
    <col min="2061" max="2061" width="32.875" style="36" customWidth="1"/>
    <col min="2062" max="2062" width="32.125" style="36" bestFit="1" customWidth="1"/>
    <col min="2063" max="2063" width="17.625" style="36" bestFit="1" customWidth="1"/>
    <col min="2064" max="2064" width="28.375" style="36" bestFit="1" customWidth="1"/>
    <col min="2065" max="2065" width="29.875" style="36" customWidth="1"/>
    <col min="2066" max="2066" width="23.625" style="36" customWidth="1"/>
    <col min="2067" max="2076" width="8" style="36"/>
    <col min="2077" max="2080" width="0" style="36" hidden="1" customWidth="1"/>
    <col min="2081" max="2304" width="8" style="36"/>
    <col min="2305" max="2305" width="15.625" style="36" customWidth="1"/>
    <col min="2306" max="2306" width="13.125" style="36" customWidth="1"/>
    <col min="2307" max="2307" width="28" style="36" bestFit="1" customWidth="1"/>
    <col min="2308" max="2308" width="25.375" style="36" customWidth="1"/>
    <col min="2309" max="2309" width="32.875" style="36" customWidth="1"/>
    <col min="2310" max="2310" width="0" style="36" hidden="1" customWidth="1"/>
    <col min="2311" max="2311" width="25.625" style="36" customWidth="1"/>
    <col min="2312" max="2312" width="30.625" style="36" bestFit="1" customWidth="1"/>
    <col min="2313" max="2313" width="17.625" style="36" bestFit="1" customWidth="1"/>
    <col min="2314" max="2314" width="12" style="36" bestFit="1" customWidth="1"/>
    <col min="2315" max="2315" width="28.125" style="36" bestFit="1" customWidth="1"/>
    <col min="2316" max="2316" width="26.75" style="36" bestFit="1" customWidth="1"/>
    <col min="2317" max="2317" width="32.875" style="36" customWidth="1"/>
    <col min="2318" max="2318" width="32.125" style="36" bestFit="1" customWidth="1"/>
    <col min="2319" max="2319" width="17.625" style="36" bestFit="1" customWidth="1"/>
    <col min="2320" max="2320" width="28.375" style="36" bestFit="1" customWidth="1"/>
    <col min="2321" max="2321" width="29.875" style="36" customWidth="1"/>
    <col min="2322" max="2322" width="23.625" style="36" customWidth="1"/>
    <col min="2323" max="2332" width="8" style="36"/>
    <col min="2333" max="2336" width="0" style="36" hidden="1" customWidth="1"/>
    <col min="2337" max="2560" width="8" style="36"/>
    <col min="2561" max="2561" width="15.625" style="36" customWidth="1"/>
    <col min="2562" max="2562" width="13.125" style="36" customWidth="1"/>
    <col min="2563" max="2563" width="28" style="36" bestFit="1" customWidth="1"/>
    <col min="2564" max="2564" width="25.375" style="36" customWidth="1"/>
    <col min="2565" max="2565" width="32.875" style="36" customWidth="1"/>
    <col min="2566" max="2566" width="0" style="36" hidden="1" customWidth="1"/>
    <col min="2567" max="2567" width="25.625" style="36" customWidth="1"/>
    <col min="2568" max="2568" width="30.625" style="36" bestFit="1" customWidth="1"/>
    <col min="2569" max="2569" width="17.625" style="36" bestFit="1" customWidth="1"/>
    <col min="2570" max="2570" width="12" style="36" bestFit="1" customWidth="1"/>
    <col min="2571" max="2571" width="28.125" style="36" bestFit="1" customWidth="1"/>
    <col min="2572" max="2572" width="26.75" style="36" bestFit="1" customWidth="1"/>
    <col min="2573" max="2573" width="32.875" style="36" customWidth="1"/>
    <col min="2574" max="2574" width="32.125" style="36" bestFit="1" customWidth="1"/>
    <col min="2575" max="2575" width="17.625" style="36" bestFit="1" customWidth="1"/>
    <col min="2576" max="2576" width="28.375" style="36" bestFit="1" customWidth="1"/>
    <col min="2577" max="2577" width="29.875" style="36" customWidth="1"/>
    <col min="2578" max="2578" width="23.625" style="36" customWidth="1"/>
    <col min="2579" max="2588" width="8" style="36"/>
    <col min="2589" max="2592" width="0" style="36" hidden="1" customWidth="1"/>
    <col min="2593" max="2816" width="8" style="36"/>
    <col min="2817" max="2817" width="15.625" style="36" customWidth="1"/>
    <col min="2818" max="2818" width="13.125" style="36" customWidth="1"/>
    <col min="2819" max="2819" width="28" style="36" bestFit="1" customWidth="1"/>
    <col min="2820" max="2820" width="25.375" style="36" customWidth="1"/>
    <col min="2821" max="2821" width="32.875" style="36" customWidth="1"/>
    <col min="2822" max="2822" width="0" style="36" hidden="1" customWidth="1"/>
    <col min="2823" max="2823" width="25.625" style="36" customWidth="1"/>
    <col min="2824" max="2824" width="30.625" style="36" bestFit="1" customWidth="1"/>
    <col min="2825" max="2825" width="17.625" style="36" bestFit="1" customWidth="1"/>
    <col min="2826" max="2826" width="12" style="36" bestFit="1" customWidth="1"/>
    <col min="2827" max="2827" width="28.125" style="36" bestFit="1" customWidth="1"/>
    <col min="2828" max="2828" width="26.75" style="36" bestFit="1" customWidth="1"/>
    <col min="2829" max="2829" width="32.875" style="36" customWidth="1"/>
    <col min="2830" max="2830" width="32.125" style="36" bestFit="1" customWidth="1"/>
    <col min="2831" max="2831" width="17.625" style="36" bestFit="1" customWidth="1"/>
    <col min="2832" max="2832" width="28.375" style="36" bestFit="1" customWidth="1"/>
    <col min="2833" max="2833" width="29.875" style="36" customWidth="1"/>
    <col min="2834" max="2834" width="23.625" style="36" customWidth="1"/>
    <col min="2835" max="2844" width="8" style="36"/>
    <col min="2845" max="2848" width="0" style="36" hidden="1" customWidth="1"/>
    <col min="2849" max="3072" width="8" style="36"/>
    <col min="3073" max="3073" width="15.625" style="36" customWidth="1"/>
    <col min="3074" max="3074" width="13.125" style="36" customWidth="1"/>
    <col min="3075" max="3075" width="28" style="36" bestFit="1" customWidth="1"/>
    <col min="3076" max="3076" width="25.375" style="36" customWidth="1"/>
    <col min="3077" max="3077" width="32.875" style="36" customWidth="1"/>
    <col min="3078" max="3078" width="0" style="36" hidden="1" customWidth="1"/>
    <col min="3079" max="3079" width="25.625" style="36" customWidth="1"/>
    <col min="3080" max="3080" width="30.625" style="36" bestFit="1" customWidth="1"/>
    <col min="3081" max="3081" width="17.625" style="36" bestFit="1" customWidth="1"/>
    <col min="3082" max="3082" width="12" style="36" bestFit="1" customWidth="1"/>
    <col min="3083" max="3083" width="28.125" style="36" bestFit="1" customWidth="1"/>
    <col min="3084" max="3084" width="26.75" style="36" bestFit="1" customWidth="1"/>
    <col min="3085" max="3085" width="32.875" style="36" customWidth="1"/>
    <col min="3086" max="3086" width="32.125" style="36" bestFit="1" customWidth="1"/>
    <col min="3087" max="3087" width="17.625" style="36" bestFit="1" customWidth="1"/>
    <col min="3088" max="3088" width="28.375" style="36" bestFit="1" customWidth="1"/>
    <col min="3089" max="3089" width="29.875" style="36" customWidth="1"/>
    <col min="3090" max="3090" width="23.625" style="36" customWidth="1"/>
    <col min="3091" max="3100" width="8" style="36"/>
    <col min="3101" max="3104" width="0" style="36" hidden="1" customWidth="1"/>
    <col min="3105" max="3328" width="8" style="36"/>
    <col min="3329" max="3329" width="15.625" style="36" customWidth="1"/>
    <col min="3330" max="3330" width="13.125" style="36" customWidth="1"/>
    <col min="3331" max="3331" width="28" style="36" bestFit="1" customWidth="1"/>
    <col min="3332" max="3332" width="25.375" style="36" customWidth="1"/>
    <col min="3333" max="3333" width="32.875" style="36" customWidth="1"/>
    <col min="3334" max="3334" width="0" style="36" hidden="1" customWidth="1"/>
    <col min="3335" max="3335" width="25.625" style="36" customWidth="1"/>
    <col min="3336" max="3336" width="30.625" style="36" bestFit="1" customWidth="1"/>
    <col min="3337" max="3337" width="17.625" style="36" bestFit="1" customWidth="1"/>
    <col min="3338" max="3338" width="12" style="36" bestFit="1" customWidth="1"/>
    <col min="3339" max="3339" width="28.125" style="36" bestFit="1" customWidth="1"/>
    <col min="3340" max="3340" width="26.75" style="36" bestFit="1" customWidth="1"/>
    <col min="3341" max="3341" width="32.875" style="36" customWidth="1"/>
    <col min="3342" max="3342" width="32.125" style="36" bestFit="1" customWidth="1"/>
    <col min="3343" max="3343" width="17.625" style="36" bestFit="1" customWidth="1"/>
    <col min="3344" max="3344" width="28.375" style="36" bestFit="1" customWidth="1"/>
    <col min="3345" max="3345" width="29.875" style="36" customWidth="1"/>
    <col min="3346" max="3346" width="23.625" style="36" customWidth="1"/>
    <col min="3347" max="3356" width="8" style="36"/>
    <col min="3357" max="3360" width="0" style="36" hidden="1" customWidth="1"/>
    <col min="3361" max="3584" width="8" style="36"/>
    <col min="3585" max="3585" width="15.625" style="36" customWidth="1"/>
    <col min="3586" max="3586" width="13.125" style="36" customWidth="1"/>
    <col min="3587" max="3587" width="28" style="36" bestFit="1" customWidth="1"/>
    <col min="3588" max="3588" width="25.375" style="36" customWidth="1"/>
    <col min="3589" max="3589" width="32.875" style="36" customWidth="1"/>
    <col min="3590" max="3590" width="0" style="36" hidden="1" customWidth="1"/>
    <col min="3591" max="3591" width="25.625" style="36" customWidth="1"/>
    <col min="3592" max="3592" width="30.625" style="36" bestFit="1" customWidth="1"/>
    <col min="3593" max="3593" width="17.625" style="36" bestFit="1" customWidth="1"/>
    <col min="3594" max="3594" width="12" style="36" bestFit="1" customWidth="1"/>
    <col min="3595" max="3595" width="28.125" style="36" bestFit="1" customWidth="1"/>
    <col min="3596" max="3596" width="26.75" style="36" bestFit="1" customWidth="1"/>
    <col min="3597" max="3597" width="32.875" style="36" customWidth="1"/>
    <col min="3598" max="3598" width="32.125" style="36" bestFit="1" customWidth="1"/>
    <col min="3599" max="3599" width="17.625" style="36" bestFit="1" customWidth="1"/>
    <col min="3600" max="3600" width="28.375" style="36" bestFit="1" customWidth="1"/>
    <col min="3601" max="3601" width="29.875" style="36" customWidth="1"/>
    <col min="3602" max="3602" width="23.625" style="36" customWidth="1"/>
    <col min="3603" max="3612" width="8" style="36"/>
    <col min="3613" max="3616" width="0" style="36" hidden="1" customWidth="1"/>
    <col min="3617" max="3840" width="8" style="36"/>
    <col min="3841" max="3841" width="15.625" style="36" customWidth="1"/>
    <col min="3842" max="3842" width="13.125" style="36" customWidth="1"/>
    <col min="3843" max="3843" width="28" style="36" bestFit="1" customWidth="1"/>
    <col min="3844" max="3844" width="25.375" style="36" customWidth="1"/>
    <col min="3845" max="3845" width="32.875" style="36" customWidth="1"/>
    <col min="3846" max="3846" width="0" style="36" hidden="1" customWidth="1"/>
    <col min="3847" max="3847" width="25.625" style="36" customWidth="1"/>
    <col min="3848" max="3848" width="30.625" style="36" bestFit="1" customWidth="1"/>
    <col min="3849" max="3849" width="17.625" style="36" bestFit="1" customWidth="1"/>
    <col min="3850" max="3850" width="12" style="36" bestFit="1" customWidth="1"/>
    <col min="3851" max="3851" width="28.125" style="36" bestFit="1" customWidth="1"/>
    <col min="3852" max="3852" width="26.75" style="36" bestFit="1" customWidth="1"/>
    <col min="3853" max="3853" width="32.875" style="36" customWidth="1"/>
    <col min="3854" max="3854" width="32.125" style="36" bestFit="1" customWidth="1"/>
    <col min="3855" max="3855" width="17.625" style="36" bestFit="1" customWidth="1"/>
    <col min="3856" max="3856" width="28.375" style="36" bestFit="1" customWidth="1"/>
    <col min="3857" max="3857" width="29.875" style="36" customWidth="1"/>
    <col min="3858" max="3858" width="23.625" style="36" customWidth="1"/>
    <col min="3859" max="3868" width="8" style="36"/>
    <col min="3869" max="3872" width="0" style="36" hidden="1" customWidth="1"/>
    <col min="3873" max="4096" width="8" style="36"/>
    <col min="4097" max="4097" width="15.625" style="36" customWidth="1"/>
    <col min="4098" max="4098" width="13.125" style="36" customWidth="1"/>
    <col min="4099" max="4099" width="28" style="36" bestFit="1" customWidth="1"/>
    <col min="4100" max="4100" width="25.375" style="36" customWidth="1"/>
    <col min="4101" max="4101" width="32.875" style="36" customWidth="1"/>
    <col min="4102" max="4102" width="0" style="36" hidden="1" customWidth="1"/>
    <col min="4103" max="4103" width="25.625" style="36" customWidth="1"/>
    <col min="4104" max="4104" width="30.625" style="36" bestFit="1" customWidth="1"/>
    <col min="4105" max="4105" width="17.625" style="36" bestFit="1" customWidth="1"/>
    <col min="4106" max="4106" width="12" style="36" bestFit="1" customWidth="1"/>
    <col min="4107" max="4107" width="28.125" style="36" bestFit="1" customWidth="1"/>
    <col min="4108" max="4108" width="26.75" style="36" bestFit="1" customWidth="1"/>
    <col min="4109" max="4109" width="32.875" style="36" customWidth="1"/>
    <col min="4110" max="4110" width="32.125" style="36" bestFit="1" customWidth="1"/>
    <col min="4111" max="4111" width="17.625" style="36" bestFit="1" customWidth="1"/>
    <col min="4112" max="4112" width="28.375" style="36" bestFit="1" customWidth="1"/>
    <col min="4113" max="4113" width="29.875" style="36" customWidth="1"/>
    <col min="4114" max="4114" width="23.625" style="36" customWidth="1"/>
    <col min="4115" max="4124" width="8" style="36"/>
    <col min="4125" max="4128" width="0" style="36" hidden="1" customWidth="1"/>
    <col min="4129" max="4352" width="8" style="36"/>
    <col min="4353" max="4353" width="15.625" style="36" customWidth="1"/>
    <col min="4354" max="4354" width="13.125" style="36" customWidth="1"/>
    <col min="4355" max="4355" width="28" style="36" bestFit="1" customWidth="1"/>
    <col min="4356" max="4356" width="25.375" style="36" customWidth="1"/>
    <col min="4357" max="4357" width="32.875" style="36" customWidth="1"/>
    <col min="4358" max="4358" width="0" style="36" hidden="1" customWidth="1"/>
    <col min="4359" max="4359" width="25.625" style="36" customWidth="1"/>
    <col min="4360" max="4360" width="30.625" style="36" bestFit="1" customWidth="1"/>
    <col min="4361" max="4361" width="17.625" style="36" bestFit="1" customWidth="1"/>
    <col min="4362" max="4362" width="12" style="36" bestFit="1" customWidth="1"/>
    <col min="4363" max="4363" width="28.125" style="36" bestFit="1" customWidth="1"/>
    <col min="4364" max="4364" width="26.75" style="36" bestFit="1" customWidth="1"/>
    <col min="4365" max="4365" width="32.875" style="36" customWidth="1"/>
    <col min="4366" max="4366" width="32.125" style="36" bestFit="1" customWidth="1"/>
    <col min="4367" max="4367" width="17.625" style="36" bestFit="1" customWidth="1"/>
    <col min="4368" max="4368" width="28.375" style="36" bestFit="1" customWidth="1"/>
    <col min="4369" max="4369" width="29.875" style="36" customWidth="1"/>
    <col min="4370" max="4370" width="23.625" style="36" customWidth="1"/>
    <col min="4371" max="4380" width="8" style="36"/>
    <col min="4381" max="4384" width="0" style="36" hidden="1" customWidth="1"/>
    <col min="4385" max="4608" width="8" style="36"/>
    <col min="4609" max="4609" width="15.625" style="36" customWidth="1"/>
    <col min="4610" max="4610" width="13.125" style="36" customWidth="1"/>
    <col min="4611" max="4611" width="28" style="36" bestFit="1" customWidth="1"/>
    <col min="4612" max="4612" width="25.375" style="36" customWidth="1"/>
    <col min="4613" max="4613" width="32.875" style="36" customWidth="1"/>
    <col min="4614" max="4614" width="0" style="36" hidden="1" customWidth="1"/>
    <col min="4615" max="4615" width="25.625" style="36" customWidth="1"/>
    <col min="4616" max="4616" width="30.625" style="36" bestFit="1" customWidth="1"/>
    <col min="4617" max="4617" width="17.625" style="36" bestFit="1" customWidth="1"/>
    <col min="4618" max="4618" width="12" style="36" bestFit="1" customWidth="1"/>
    <col min="4619" max="4619" width="28.125" style="36" bestFit="1" customWidth="1"/>
    <col min="4620" max="4620" width="26.75" style="36" bestFit="1" customWidth="1"/>
    <col min="4621" max="4621" width="32.875" style="36" customWidth="1"/>
    <col min="4622" max="4622" width="32.125" style="36" bestFit="1" customWidth="1"/>
    <col min="4623" max="4623" width="17.625" style="36" bestFit="1" customWidth="1"/>
    <col min="4624" max="4624" width="28.375" style="36" bestFit="1" customWidth="1"/>
    <col min="4625" max="4625" width="29.875" style="36" customWidth="1"/>
    <col min="4626" max="4626" width="23.625" style="36" customWidth="1"/>
    <col min="4627" max="4636" width="8" style="36"/>
    <col min="4637" max="4640" width="0" style="36" hidden="1" customWidth="1"/>
    <col min="4641" max="4864" width="8" style="36"/>
    <col min="4865" max="4865" width="15.625" style="36" customWidth="1"/>
    <col min="4866" max="4866" width="13.125" style="36" customWidth="1"/>
    <col min="4867" max="4867" width="28" style="36" bestFit="1" customWidth="1"/>
    <col min="4868" max="4868" width="25.375" style="36" customWidth="1"/>
    <col min="4869" max="4869" width="32.875" style="36" customWidth="1"/>
    <col min="4870" max="4870" width="0" style="36" hidden="1" customWidth="1"/>
    <col min="4871" max="4871" width="25.625" style="36" customWidth="1"/>
    <col min="4872" max="4872" width="30.625" style="36" bestFit="1" customWidth="1"/>
    <col min="4873" max="4873" width="17.625" style="36" bestFit="1" customWidth="1"/>
    <col min="4874" max="4874" width="12" style="36" bestFit="1" customWidth="1"/>
    <col min="4875" max="4875" width="28.125" style="36" bestFit="1" customWidth="1"/>
    <col min="4876" max="4876" width="26.75" style="36" bestFit="1" customWidth="1"/>
    <col min="4877" max="4877" width="32.875" style="36" customWidth="1"/>
    <col min="4878" max="4878" width="32.125" style="36" bestFit="1" customWidth="1"/>
    <col min="4879" max="4879" width="17.625" style="36" bestFit="1" customWidth="1"/>
    <col min="4880" max="4880" width="28.375" style="36" bestFit="1" customWidth="1"/>
    <col min="4881" max="4881" width="29.875" style="36" customWidth="1"/>
    <col min="4882" max="4882" width="23.625" style="36" customWidth="1"/>
    <col min="4883" max="4892" width="8" style="36"/>
    <col min="4893" max="4896" width="0" style="36" hidden="1" customWidth="1"/>
    <col min="4897" max="5120" width="8" style="36"/>
    <col min="5121" max="5121" width="15.625" style="36" customWidth="1"/>
    <col min="5122" max="5122" width="13.125" style="36" customWidth="1"/>
    <col min="5123" max="5123" width="28" style="36" bestFit="1" customWidth="1"/>
    <col min="5124" max="5124" width="25.375" style="36" customWidth="1"/>
    <col min="5125" max="5125" width="32.875" style="36" customWidth="1"/>
    <col min="5126" max="5126" width="0" style="36" hidden="1" customWidth="1"/>
    <col min="5127" max="5127" width="25.625" style="36" customWidth="1"/>
    <col min="5128" max="5128" width="30.625" style="36" bestFit="1" customWidth="1"/>
    <col min="5129" max="5129" width="17.625" style="36" bestFit="1" customWidth="1"/>
    <col min="5130" max="5130" width="12" style="36" bestFit="1" customWidth="1"/>
    <col min="5131" max="5131" width="28.125" style="36" bestFit="1" customWidth="1"/>
    <col min="5132" max="5132" width="26.75" style="36" bestFit="1" customWidth="1"/>
    <col min="5133" max="5133" width="32.875" style="36" customWidth="1"/>
    <col min="5134" max="5134" width="32.125" style="36" bestFit="1" customWidth="1"/>
    <col min="5135" max="5135" width="17.625" style="36" bestFit="1" customWidth="1"/>
    <col min="5136" max="5136" width="28.375" style="36" bestFit="1" customWidth="1"/>
    <col min="5137" max="5137" width="29.875" style="36" customWidth="1"/>
    <col min="5138" max="5138" width="23.625" style="36" customWidth="1"/>
    <col min="5139" max="5148" width="8" style="36"/>
    <col min="5149" max="5152" width="0" style="36" hidden="1" customWidth="1"/>
    <col min="5153" max="5376" width="8" style="36"/>
    <col min="5377" max="5377" width="15.625" style="36" customWidth="1"/>
    <col min="5378" max="5378" width="13.125" style="36" customWidth="1"/>
    <col min="5379" max="5379" width="28" style="36" bestFit="1" customWidth="1"/>
    <col min="5380" max="5380" width="25.375" style="36" customWidth="1"/>
    <col min="5381" max="5381" width="32.875" style="36" customWidth="1"/>
    <col min="5382" max="5382" width="0" style="36" hidden="1" customWidth="1"/>
    <col min="5383" max="5383" width="25.625" style="36" customWidth="1"/>
    <col min="5384" max="5384" width="30.625" style="36" bestFit="1" customWidth="1"/>
    <col min="5385" max="5385" width="17.625" style="36" bestFit="1" customWidth="1"/>
    <col min="5386" max="5386" width="12" style="36" bestFit="1" customWidth="1"/>
    <col min="5387" max="5387" width="28.125" style="36" bestFit="1" customWidth="1"/>
    <col min="5388" max="5388" width="26.75" style="36" bestFit="1" customWidth="1"/>
    <col min="5389" max="5389" width="32.875" style="36" customWidth="1"/>
    <col min="5390" max="5390" width="32.125" style="36" bestFit="1" customWidth="1"/>
    <col min="5391" max="5391" width="17.625" style="36" bestFit="1" customWidth="1"/>
    <col min="5392" max="5392" width="28.375" style="36" bestFit="1" customWidth="1"/>
    <col min="5393" max="5393" width="29.875" style="36" customWidth="1"/>
    <col min="5394" max="5394" width="23.625" style="36" customWidth="1"/>
    <col min="5395" max="5404" width="8" style="36"/>
    <col min="5405" max="5408" width="0" style="36" hidden="1" customWidth="1"/>
    <col min="5409" max="5632" width="8" style="36"/>
    <col min="5633" max="5633" width="15.625" style="36" customWidth="1"/>
    <col min="5634" max="5634" width="13.125" style="36" customWidth="1"/>
    <col min="5635" max="5635" width="28" style="36" bestFit="1" customWidth="1"/>
    <col min="5636" max="5636" width="25.375" style="36" customWidth="1"/>
    <col min="5637" max="5637" width="32.875" style="36" customWidth="1"/>
    <col min="5638" max="5638" width="0" style="36" hidden="1" customWidth="1"/>
    <col min="5639" max="5639" width="25.625" style="36" customWidth="1"/>
    <col min="5640" max="5640" width="30.625" style="36" bestFit="1" customWidth="1"/>
    <col min="5641" max="5641" width="17.625" style="36" bestFit="1" customWidth="1"/>
    <col min="5642" max="5642" width="12" style="36" bestFit="1" customWidth="1"/>
    <col min="5643" max="5643" width="28.125" style="36" bestFit="1" customWidth="1"/>
    <col min="5644" max="5644" width="26.75" style="36" bestFit="1" customWidth="1"/>
    <col min="5645" max="5645" width="32.875" style="36" customWidth="1"/>
    <col min="5646" max="5646" width="32.125" style="36" bestFit="1" customWidth="1"/>
    <col min="5647" max="5647" width="17.625" style="36" bestFit="1" customWidth="1"/>
    <col min="5648" max="5648" width="28.375" style="36" bestFit="1" customWidth="1"/>
    <col min="5649" max="5649" width="29.875" style="36" customWidth="1"/>
    <col min="5650" max="5650" width="23.625" style="36" customWidth="1"/>
    <col min="5651" max="5660" width="8" style="36"/>
    <col min="5661" max="5664" width="0" style="36" hidden="1" customWidth="1"/>
    <col min="5665" max="5888" width="8" style="36"/>
    <col min="5889" max="5889" width="15.625" style="36" customWidth="1"/>
    <col min="5890" max="5890" width="13.125" style="36" customWidth="1"/>
    <col min="5891" max="5891" width="28" style="36" bestFit="1" customWidth="1"/>
    <col min="5892" max="5892" width="25.375" style="36" customWidth="1"/>
    <col min="5893" max="5893" width="32.875" style="36" customWidth="1"/>
    <col min="5894" max="5894" width="0" style="36" hidden="1" customWidth="1"/>
    <col min="5895" max="5895" width="25.625" style="36" customWidth="1"/>
    <col min="5896" max="5896" width="30.625" style="36" bestFit="1" customWidth="1"/>
    <col min="5897" max="5897" width="17.625" style="36" bestFit="1" customWidth="1"/>
    <col min="5898" max="5898" width="12" style="36" bestFit="1" customWidth="1"/>
    <col min="5899" max="5899" width="28.125" style="36" bestFit="1" customWidth="1"/>
    <col min="5900" max="5900" width="26.75" style="36" bestFit="1" customWidth="1"/>
    <col min="5901" max="5901" width="32.875" style="36" customWidth="1"/>
    <col min="5902" max="5902" width="32.125" style="36" bestFit="1" customWidth="1"/>
    <col min="5903" max="5903" width="17.625" style="36" bestFit="1" customWidth="1"/>
    <col min="5904" max="5904" width="28.375" style="36" bestFit="1" customWidth="1"/>
    <col min="5905" max="5905" width="29.875" style="36" customWidth="1"/>
    <col min="5906" max="5906" width="23.625" style="36" customWidth="1"/>
    <col min="5907" max="5916" width="8" style="36"/>
    <col min="5917" max="5920" width="0" style="36" hidden="1" customWidth="1"/>
    <col min="5921" max="6144" width="8" style="36"/>
    <col min="6145" max="6145" width="15.625" style="36" customWidth="1"/>
    <col min="6146" max="6146" width="13.125" style="36" customWidth="1"/>
    <col min="6147" max="6147" width="28" style="36" bestFit="1" customWidth="1"/>
    <col min="6148" max="6148" width="25.375" style="36" customWidth="1"/>
    <col min="6149" max="6149" width="32.875" style="36" customWidth="1"/>
    <col min="6150" max="6150" width="0" style="36" hidden="1" customWidth="1"/>
    <col min="6151" max="6151" width="25.625" style="36" customWidth="1"/>
    <col min="6152" max="6152" width="30.625" style="36" bestFit="1" customWidth="1"/>
    <col min="6153" max="6153" width="17.625" style="36" bestFit="1" customWidth="1"/>
    <col min="6154" max="6154" width="12" style="36" bestFit="1" customWidth="1"/>
    <col min="6155" max="6155" width="28.125" style="36" bestFit="1" customWidth="1"/>
    <col min="6156" max="6156" width="26.75" style="36" bestFit="1" customWidth="1"/>
    <col min="6157" max="6157" width="32.875" style="36" customWidth="1"/>
    <col min="6158" max="6158" width="32.125" style="36" bestFit="1" customWidth="1"/>
    <col min="6159" max="6159" width="17.625" style="36" bestFit="1" customWidth="1"/>
    <col min="6160" max="6160" width="28.375" style="36" bestFit="1" customWidth="1"/>
    <col min="6161" max="6161" width="29.875" style="36" customWidth="1"/>
    <col min="6162" max="6162" width="23.625" style="36" customWidth="1"/>
    <col min="6163" max="6172" width="8" style="36"/>
    <col min="6173" max="6176" width="0" style="36" hidden="1" customWidth="1"/>
    <col min="6177" max="6400" width="8" style="36"/>
    <col min="6401" max="6401" width="15.625" style="36" customWidth="1"/>
    <col min="6402" max="6402" width="13.125" style="36" customWidth="1"/>
    <col min="6403" max="6403" width="28" style="36" bestFit="1" customWidth="1"/>
    <col min="6404" max="6404" width="25.375" style="36" customWidth="1"/>
    <col min="6405" max="6405" width="32.875" style="36" customWidth="1"/>
    <col min="6406" max="6406" width="0" style="36" hidden="1" customWidth="1"/>
    <col min="6407" max="6407" width="25.625" style="36" customWidth="1"/>
    <col min="6408" max="6408" width="30.625" style="36" bestFit="1" customWidth="1"/>
    <col min="6409" max="6409" width="17.625" style="36" bestFit="1" customWidth="1"/>
    <col min="6410" max="6410" width="12" style="36" bestFit="1" customWidth="1"/>
    <col min="6411" max="6411" width="28.125" style="36" bestFit="1" customWidth="1"/>
    <col min="6412" max="6412" width="26.75" style="36" bestFit="1" customWidth="1"/>
    <col min="6413" max="6413" width="32.875" style="36" customWidth="1"/>
    <col min="6414" max="6414" width="32.125" style="36" bestFit="1" customWidth="1"/>
    <col min="6415" max="6415" width="17.625" style="36" bestFit="1" customWidth="1"/>
    <col min="6416" max="6416" width="28.375" style="36" bestFit="1" customWidth="1"/>
    <col min="6417" max="6417" width="29.875" style="36" customWidth="1"/>
    <col min="6418" max="6418" width="23.625" style="36" customWidth="1"/>
    <col min="6419" max="6428" width="8" style="36"/>
    <col min="6429" max="6432" width="0" style="36" hidden="1" customWidth="1"/>
    <col min="6433" max="6656" width="8" style="36"/>
    <col min="6657" max="6657" width="15.625" style="36" customWidth="1"/>
    <col min="6658" max="6658" width="13.125" style="36" customWidth="1"/>
    <col min="6659" max="6659" width="28" style="36" bestFit="1" customWidth="1"/>
    <col min="6660" max="6660" width="25.375" style="36" customWidth="1"/>
    <col min="6661" max="6661" width="32.875" style="36" customWidth="1"/>
    <col min="6662" max="6662" width="0" style="36" hidden="1" customWidth="1"/>
    <col min="6663" max="6663" width="25.625" style="36" customWidth="1"/>
    <col min="6664" max="6664" width="30.625" style="36" bestFit="1" customWidth="1"/>
    <col min="6665" max="6665" width="17.625" style="36" bestFit="1" customWidth="1"/>
    <col min="6666" max="6666" width="12" style="36" bestFit="1" customWidth="1"/>
    <col min="6667" max="6667" width="28.125" style="36" bestFit="1" customWidth="1"/>
    <col min="6668" max="6668" width="26.75" style="36" bestFit="1" customWidth="1"/>
    <col min="6669" max="6669" width="32.875" style="36" customWidth="1"/>
    <col min="6670" max="6670" width="32.125" style="36" bestFit="1" customWidth="1"/>
    <col min="6671" max="6671" width="17.625" style="36" bestFit="1" customWidth="1"/>
    <col min="6672" max="6672" width="28.375" style="36" bestFit="1" customWidth="1"/>
    <col min="6673" max="6673" width="29.875" style="36" customWidth="1"/>
    <col min="6674" max="6674" width="23.625" style="36" customWidth="1"/>
    <col min="6675" max="6684" width="8" style="36"/>
    <col min="6685" max="6688" width="0" style="36" hidden="1" customWidth="1"/>
    <col min="6689" max="6912" width="8" style="36"/>
    <col min="6913" max="6913" width="15.625" style="36" customWidth="1"/>
    <col min="6914" max="6914" width="13.125" style="36" customWidth="1"/>
    <col min="6915" max="6915" width="28" style="36" bestFit="1" customWidth="1"/>
    <col min="6916" max="6916" width="25.375" style="36" customWidth="1"/>
    <col min="6917" max="6917" width="32.875" style="36" customWidth="1"/>
    <col min="6918" max="6918" width="0" style="36" hidden="1" customWidth="1"/>
    <col min="6919" max="6919" width="25.625" style="36" customWidth="1"/>
    <col min="6920" max="6920" width="30.625" style="36" bestFit="1" customWidth="1"/>
    <col min="6921" max="6921" width="17.625" style="36" bestFit="1" customWidth="1"/>
    <col min="6922" max="6922" width="12" style="36" bestFit="1" customWidth="1"/>
    <col min="6923" max="6923" width="28.125" style="36" bestFit="1" customWidth="1"/>
    <col min="6924" max="6924" width="26.75" style="36" bestFit="1" customWidth="1"/>
    <col min="6925" max="6925" width="32.875" style="36" customWidth="1"/>
    <col min="6926" max="6926" width="32.125" style="36" bestFit="1" customWidth="1"/>
    <col min="6927" max="6927" width="17.625" style="36" bestFit="1" customWidth="1"/>
    <col min="6928" max="6928" width="28.375" style="36" bestFit="1" customWidth="1"/>
    <col min="6929" max="6929" width="29.875" style="36" customWidth="1"/>
    <col min="6930" max="6930" width="23.625" style="36" customWidth="1"/>
    <col min="6931" max="6940" width="8" style="36"/>
    <col min="6941" max="6944" width="0" style="36" hidden="1" customWidth="1"/>
    <col min="6945" max="7168" width="8" style="36"/>
    <col min="7169" max="7169" width="15.625" style="36" customWidth="1"/>
    <col min="7170" max="7170" width="13.125" style="36" customWidth="1"/>
    <col min="7171" max="7171" width="28" style="36" bestFit="1" customWidth="1"/>
    <col min="7172" max="7172" width="25.375" style="36" customWidth="1"/>
    <col min="7173" max="7173" width="32.875" style="36" customWidth="1"/>
    <col min="7174" max="7174" width="0" style="36" hidden="1" customWidth="1"/>
    <col min="7175" max="7175" width="25.625" style="36" customWidth="1"/>
    <col min="7176" max="7176" width="30.625" style="36" bestFit="1" customWidth="1"/>
    <col min="7177" max="7177" width="17.625" style="36" bestFit="1" customWidth="1"/>
    <col min="7178" max="7178" width="12" style="36" bestFit="1" customWidth="1"/>
    <col min="7179" max="7179" width="28.125" style="36" bestFit="1" customWidth="1"/>
    <col min="7180" max="7180" width="26.75" style="36" bestFit="1" customWidth="1"/>
    <col min="7181" max="7181" width="32.875" style="36" customWidth="1"/>
    <col min="7182" max="7182" width="32.125" style="36" bestFit="1" customWidth="1"/>
    <col min="7183" max="7183" width="17.625" style="36" bestFit="1" customWidth="1"/>
    <col min="7184" max="7184" width="28.375" style="36" bestFit="1" customWidth="1"/>
    <col min="7185" max="7185" width="29.875" style="36" customWidth="1"/>
    <col min="7186" max="7186" width="23.625" style="36" customWidth="1"/>
    <col min="7187" max="7196" width="8" style="36"/>
    <col min="7197" max="7200" width="0" style="36" hidden="1" customWidth="1"/>
    <col min="7201" max="7424" width="8" style="36"/>
    <col min="7425" max="7425" width="15.625" style="36" customWidth="1"/>
    <col min="7426" max="7426" width="13.125" style="36" customWidth="1"/>
    <col min="7427" max="7427" width="28" style="36" bestFit="1" customWidth="1"/>
    <col min="7428" max="7428" width="25.375" style="36" customWidth="1"/>
    <col min="7429" max="7429" width="32.875" style="36" customWidth="1"/>
    <col min="7430" max="7430" width="0" style="36" hidden="1" customWidth="1"/>
    <col min="7431" max="7431" width="25.625" style="36" customWidth="1"/>
    <col min="7432" max="7432" width="30.625" style="36" bestFit="1" customWidth="1"/>
    <col min="7433" max="7433" width="17.625" style="36" bestFit="1" customWidth="1"/>
    <col min="7434" max="7434" width="12" style="36" bestFit="1" customWidth="1"/>
    <col min="7435" max="7435" width="28.125" style="36" bestFit="1" customWidth="1"/>
    <col min="7436" max="7436" width="26.75" style="36" bestFit="1" customWidth="1"/>
    <col min="7437" max="7437" width="32.875" style="36" customWidth="1"/>
    <col min="7438" max="7438" width="32.125" style="36" bestFit="1" customWidth="1"/>
    <col min="7439" max="7439" width="17.625" style="36" bestFit="1" customWidth="1"/>
    <col min="7440" max="7440" width="28.375" style="36" bestFit="1" customWidth="1"/>
    <col min="7441" max="7441" width="29.875" style="36" customWidth="1"/>
    <col min="7442" max="7442" width="23.625" style="36" customWidth="1"/>
    <col min="7443" max="7452" width="8" style="36"/>
    <col min="7453" max="7456" width="0" style="36" hidden="1" customWidth="1"/>
    <col min="7457" max="7680" width="8" style="36"/>
    <col min="7681" max="7681" width="15.625" style="36" customWidth="1"/>
    <col min="7682" max="7682" width="13.125" style="36" customWidth="1"/>
    <col min="7683" max="7683" width="28" style="36" bestFit="1" customWidth="1"/>
    <col min="7684" max="7684" width="25.375" style="36" customWidth="1"/>
    <col min="7685" max="7685" width="32.875" style="36" customWidth="1"/>
    <col min="7686" max="7686" width="0" style="36" hidden="1" customWidth="1"/>
    <col min="7687" max="7687" width="25.625" style="36" customWidth="1"/>
    <col min="7688" max="7688" width="30.625" style="36" bestFit="1" customWidth="1"/>
    <col min="7689" max="7689" width="17.625" style="36" bestFit="1" customWidth="1"/>
    <col min="7690" max="7690" width="12" style="36" bestFit="1" customWidth="1"/>
    <col min="7691" max="7691" width="28.125" style="36" bestFit="1" customWidth="1"/>
    <col min="7692" max="7692" width="26.75" style="36" bestFit="1" customWidth="1"/>
    <col min="7693" max="7693" width="32.875" style="36" customWidth="1"/>
    <col min="7694" max="7694" width="32.125" style="36" bestFit="1" customWidth="1"/>
    <col min="7695" max="7695" width="17.625" style="36" bestFit="1" customWidth="1"/>
    <col min="7696" max="7696" width="28.375" style="36" bestFit="1" customWidth="1"/>
    <col min="7697" max="7697" width="29.875" style="36" customWidth="1"/>
    <col min="7698" max="7698" width="23.625" style="36" customWidth="1"/>
    <col min="7699" max="7708" width="8" style="36"/>
    <col min="7709" max="7712" width="0" style="36" hidden="1" customWidth="1"/>
    <col min="7713" max="7936" width="8" style="36"/>
    <col min="7937" max="7937" width="15.625" style="36" customWidth="1"/>
    <col min="7938" max="7938" width="13.125" style="36" customWidth="1"/>
    <col min="7939" max="7939" width="28" style="36" bestFit="1" customWidth="1"/>
    <col min="7940" max="7940" width="25.375" style="36" customWidth="1"/>
    <col min="7941" max="7941" width="32.875" style="36" customWidth="1"/>
    <col min="7942" max="7942" width="0" style="36" hidden="1" customWidth="1"/>
    <col min="7943" max="7943" width="25.625" style="36" customWidth="1"/>
    <col min="7944" max="7944" width="30.625" style="36" bestFit="1" customWidth="1"/>
    <col min="7945" max="7945" width="17.625" style="36" bestFit="1" customWidth="1"/>
    <col min="7946" max="7946" width="12" style="36" bestFit="1" customWidth="1"/>
    <col min="7947" max="7947" width="28.125" style="36" bestFit="1" customWidth="1"/>
    <col min="7948" max="7948" width="26.75" style="36" bestFit="1" customWidth="1"/>
    <col min="7949" max="7949" width="32.875" style="36" customWidth="1"/>
    <col min="7950" max="7950" width="32.125" style="36" bestFit="1" customWidth="1"/>
    <col min="7951" max="7951" width="17.625" style="36" bestFit="1" customWidth="1"/>
    <col min="7952" max="7952" width="28.375" style="36" bestFit="1" customWidth="1"/>
    <col min="7953" max="7953" width="29.875" style="36" customWidth="1"/>
    <col min="7954" max="7954" width="23.625" style="36" customWidth="1"/>
    <col min="7955" max="7964" width="8" style="36"/>
    <col min="7965" max="7968" width="0" style="36" hidden="1" customWidth="1"/>
    <col min="7969" max="8192" width="8" style="36"/>
    <col min="8193" max="8193" width="15.625" style="36" customWidth="1"/>
    <col min="8194" max="8194" width="13.125" style="36" customWidth="1"/>
    <col min="8195" max="8195" width="28" style="36" bestFit="1" customWidth="1"/>
    <col min="8196" max="8196" width="25.375" style="36" customWidth="1"/>
    <col min="8197" max="8197" width="32.875" style="36" customWidth="1"/>
    <col min="8198" max="8198" width="0" style="36" hidden="1" customWidth="1"/>
    <col min="8199" max="8199" width="25.625" style="36" customWidth="1"/>
    <col min="8200" max="8200" width="30.625" style="36" bestFit="1" customWidth="1"/>
    <col min="8201" max="8201" width="17.625" style="36" bestFit="1" customWidth="1"/>
    <col min="8202" max="8202" width="12" style="36" bestFit="1" customWidth="1"/>
    <col min="8203" max="8203" width="28.125" style="36" bestFit="1" customWidth="1"/>
    <col min="8204" max="8204" width="26.75" style="36" bestFit="1" customWidth="1"/>
    <col min="8205" max="8205" width="32.875" style="36" customWidth="1"/>
    <col min="8206" max="8206" width="32.125" style="36" bestFit="1" customWidth="1"/>
    <col min="8207" max="8207" width="17.625" style="36" bestFit="1" customWidth="1"/>
    <col min="8208" max="8208" width="28.375" style="36" bestFit="1" customWidth="1"/>
    <col min="8209" max="8209" width="29.875" style="36" customWidth="1"/>
    <col min="8210" max="8210" width="23.625" style="36" customWidth="1"/>
    <col min="8211" max="8220" width="8" style="36"/>
    <col min="8221" max="8224" width="0" style="36" hidden="1" customWidth="1"/>
    <col min="8225" max="8448" width="8" style="36"/>
    <col min="8449" max="8449" width="15.625" style="36" customWidth="1"/>
    <col min="8450" max="8450" width="13.125" style="36" customWidth="1"/>
    <col min="8451" max="8451" width="28" style="36" bestFit="1" customWidth="1"/>
    <col min="8452" max="8452" width="25.375" style="36" customWidth="1"/>
    <col min="8453" max="8453" width="32.875" style="36" customWidth="1"/>
    <col min="8454" max="8454" width="0" style="36" hidden="1" customWidth="1"/>
    <col min="8455" max="8455" width="25.625" style="36" customWidth="1"/>
    <col min="8456" max="8456" width="30.625" style="36" bestFit="1" customWidth="1"/>
    <col min="8457" max="8457" width="17.625" style="36" bestFit="1" customWidth="1"/>
    <col min="8458" max="8458" width="12" style="36" bestFit="1" customWidth="1"/>
    <col min="8459" max="8459" width="28.125" style="36" bestFit="1" customWidth="1"/>
    <col min="8460" max="8460" width="26.75" style="36" bestFit="1" customWidth="1"/>
    <col min="8461" max="8461" width="32.875" style="36" customWidth="1"/>
    <col min="8462" max="8462" width="32.125" style="36" bestFit="1" customWidth="1"/>
    <col min="8463" max="8463" width="17.625" style="36" bestFit="1" customWidth="1"/>
    <col min="8464" max="8464" width="28.375" style="36" bestFit="1" customWidth="1"/>
    <col min="8465" max="8465" width="29.875" style="36" customWidth="1"/>
    <col min="8466" max="8466" width="23.625" style="36" customWidth="1"/>
    <col min="8467" max="8476" width="8" style="36"/>
    <col min="8477" max="8480" width="0" style="36" hidden="1" customWidth="1"/>
    <col min="8481" max="8704" width="8" style="36"/>
    <col min="8705" max="8705" width="15.625" style="36" customWidth="1"/>
    <col min="8706" max="8706" width="13.125" style="36" customWidth="1"/>
    <col min="8707" max="8707" width="28" style="36" bestFit="1" customWidth="1"/>
    <col min="8708" max="8708" width="25.375" style="36" customWidth="1"/>
    <col min="8709" max="8709" width="32.875" style="36" customWidth="1"/>
    <col min="8710" max="8710" width="0" style="36" hidden="1" customWidth="1"/>
    <col min="8711" max="8711" width="25.625" style="36" customWidth="1"/>
    <col min="8712" max="8712" width="30.625" style="36" bestFit="1" customWidth="1"/>
    <col min="8713" max="8713" width="17.625" style="36" bestFit="1" customWidth="1"/>
    <col min="8714" max="8714" width="12" style="36" bestFit="1" customWidth="1"/>
    <col min="8715" max="8715" width="28.125" style="36" bestFit="1" customWidth="1"/>
    <col min="8716" max="8716" width="26.75" style="36" bestFit="1" customWidth="1"/>
    <col min="8717" max="8717" width="32.875" style="36" customWidth="1"/>
    <col min="8718" max="8718" width="32.125" style="36" bestFit="1" customWidth="1"/>
    <col min="8719" max="8719" width="17.625" style="36" bestFit="1" customWidth="1"/>
    <col min="8720" max="8720" width="28.375" style="36" bestFit="1" customWidth="1"/>
    <col min="8721" max="8721" width="29.875" style="36" customWidth="1"/>
    <col min="8722" max="8722" width="23.625" style="36" customWidth="1"/>
    <col min="8723" max="8732" width="8" style="36"/>
    <col min="8733" max="8736" width="0" style="36" hidden="1" customWidth="1"/>
    <col min="8737" max="8960" width="8" style="36"/>
    <col min="8961" max="8961" width="15.625" style="36" customWidth="1"/>
    <col min="8962" max="8962" width="13.125" style="36" customWidth="1"/>
    <col min="8963" max="8963" width="28" style="36" bestFit="1" customWidth="1"/>
    <col min="8964" max="8964" width="25.375" style="36" customWidth="1"/>
    <col min="8965" max="8965" width="32.875" style="36" customWidth="1"/>
    <col min="8966" max="8966" width="0" style="36" hidden="1" customWidth="1"/>
    <col min="8967" max="8967" width="25.625" style="36" customWidth="1"/>
    <col min="8968" max="8968" width="30.625" style="36" bestFit="1" customWidth="1"/>
    <col min="8969" max="8969" width="17.625" style="36" bestFit="1" customWidth="1"/>
    <col min="8970" max="8970" width="12" style="36" bestFit="1" customWidth="1"/>
    <col min="8971" max="8971" width="28.125" style="36" bestFit="1" customWidth="1"/>
    <col min="8972" max="8972" width="26.75" style="36" bestFit="1" customWidth="1"/>
    <col min="8973" max="8973" width="32.875" style="36" customWidth="1"/>
    <col min="8974" max="8974" width="32.125" style="36" bestFit="1" customWidth="1"/>
    <col min="8975" max="8975" width="17.625" style="36" bestFit="1" customWidth="1"/>
    <col min="8976" max="8976" width="28.375" style="36" bestFit="1" customWidth="1"/>
    <col min="8977" max="8977" width="29.875" style="36" customWidth="1"/>
    <col min="8978" max="8978" width="23.625" style="36" customWidth="1"/>
    <col min="8979" max="8988" width="8" style="36"/>
    <col min="8989" max="8992" width="0" style="36" hidden="1" customWidth="1"/>
    <col min="8993" max="9216" width="8" style="36"/>
    <col min="9217" max="9217" width="15.625" style="36" customWidth="1"/>
    <col min="9218" max="9218" width="13.125" style="36" customWidth="1"/>
    <col min="9219" max="9219" width="28" style="36" bestFit="1" customWidth="1"/>
    <col min="9220" max="9220" width="25.375" style="36" customWidth="1"/>
    <col min="9221" max="9221" width="32.875" style="36" customWidth="1"/>
    <col min="9222" max="9222" width="0" style="36" hidden="1" customWidth="1"/>
    <col min="9223" max="9223" width="25.625" style="36" customWidth="1"/>
    <col min="9224" max="9224" width="30.625" style="36" bestFit="1" customWidth="1"/>
    <col min="9225" max="9225" width="17.625" style="36" bestFit="1" customWidth="1"/>
    <col min="9226" max="9226" width="12" style="36" bestFit="1" customWidth="1"/>
    <col min="9227" max="9227" width="28.125" style="36" bestFit="1" customWidth="1"/>
    <col min="9228" max="9228" width="26.75" style="36" bestFit="1" customWidth="1"/>
    <col min="9229" max="9229" width="32.875" style="36" customWidth="1"/>
    <col min="9230" max="9230" width="32.125" style="36" bestFit="1" customWidth="1"/>
    <col min="9231" max="9231" width="17.625" style="36" bestFit="1" customWidth="1"/>
    <col min="9232" max="9232" width="28.375" style="36" bestFit="1" customWidth="1"/>
    <col min="9233" max="9233" width="29.875" style="36" customWidth="1"/>
    <col min="9234" max="9234" width="23.625" style="36" customWidth="1"/>
    <col min="9235" max="9244" width="8" style="36"/>
    <col min="9245" max="9248" width="0" style="36" hidden="1" customWidth="1"/>
    <col min="9249" max="9472" width="8" style="36"/>
    <col min="9473" max="9473" width="15.625" style="36" customWidth="1"/>
    <col min="9474" max="9474" width="13.125" style="36" customWidth="1"/>
    <col min="9475" max="9475" width="28" style="36" bestFit="1" customWidth="1"/>
    <col min="9476" max="9476" width="25.375" style="36" customWidth="1"/>
    <col min="9477" max="9477" width="32.875" style="36" customWidth="1"/>
    <col min="9478" max="9478" width="0" style="36" hidden="1" customWidth="1"/>
    <col min="9479" max="9479" width="25.625" style="36" customWidth="1"/>
    <col min="9480" max="9480" width="30.625" style="36" bestFit="1" customWidth="1"/>
    <col min="9481" max="9481" width="17.625" style="36" bestFit="1" customWidth="1"/>
    <col min="9482" max="9482" width="12" style="36" bestFit="1" customWidth="1"/>
    <col min="9483" max="9483" width="28.125" style="36" bestFit="1" customWidth="1"/>
    <col min="9484" max="9484" width="26.75" style="36" bestFit="1" customWidth="1"/>
    <col min="9485" max="9485" width="32.875" style="36" customWidth="1"/>
    <col min="9486" max="9486" width="32.125" style="36" bestFit="1" customWidth="1"/>
    <col min="9487" max="9487" width="17.625" style="36" bestFit="1" customWidth="1"/>
    <col min="9488" max="9488" width="28.375" style="36" bestFit="1" customWidth="1"/>
    <col min="9489" max="9489" width="29.875" style="36" customWidth="1"/>
    <col min="9490" max="9490" width="23.625" style="36" customWidth="1"/>
    <col min="9491" max="9500" width="8" style="36"/>
    <col min="9501" max="9504" width="0" style="36" hidden="1" customWidth="1"/>
    <col min="9505" max="9728" width="8" style="36"/>
    <col min="9729" max="9729" width="15.625" style="36" customWidth="1"/>
    <col min="9730" max="9730" width="13.125" style="36" customWidth="1"/>
    <col min="9731" max="9731" width="28" style="36" bestFit="1" customWidth="1"/>
    <col min="9732" max="9732" width="25.375" style="36" customWidth="1"/>
    <col min="9733" max="9733" width="32.875" style="36" customWidth="1"/>
    <col min="9734" max="9734" width="0" style="36" hidden="1" customWidth="1"/>
    <col min="9735" max="9735" width="25.625" style="36" customWidth="1"/>
    <col min="9736" max="9736" width="30.625" style="36" bestFit="1" customWidth="1"/>
    <col min="9737" max="9737" width="17.625" style="36" bestFit="1" customWidth="1"/>
    <col min="9738" max="9738" width="12" style="36" bestFit="1" customWidth="1"/>
    <col min="9739" max="9739" width="28.125" style="36" bestFit="1" customWidth="1"/>
    <col min="9740" max="9740" width="26.75" style="36" bestFit="1" customWidth="1"/>
    <col min="9741" max="9741" width="32.875" style="36" customWidth="1"/>
    <col min="9742" max="9742" width="32.125" style="36" bestFit="1" customWidth="1"/>
    <col min="9743" max="9743" width="17.625" style="36" bestFit="1" customWidth="1"/>
    <col min="9744" max="9744" width="28.375" style="36" bestFit="1" customWidth="1"/>
    <col min="9745" max="9745" width="29.875" style="36" customWidth="1"/>
    <col min="9746" max="9746" width="23.625" style="36" customWidth="1"/>
    <col min="9747" max="9756" width="8" style="36"/>
    <col min="9757" max="9760" width="0" style="36" hidden="1" customWidth="1"/>
    <col min="9761" max="9984" width="8" style="36"/>
    <col min="9985" max="9985" width="15.625" style="36" customWidth="1"/>
    <col min="9986" max="9986" width="13.125" style="36" customWidth="1"/>
    <col min="9987" max="9987" width="28" style="36" bestFit="1" customWidth="1"/>
    <col min="9988" max="9988" width="25.375" style="36" customWidth="1"/>
    <col min="9989" max="9989" width="32.875" style="36" customWidth="1"/>
    <col min="9990" max="9990" width="0" style="36" hidden="1" customWidth="1"/>
    <col min="9991" max="9991" width="25.625" style="36" customWidth="1"/>
    <col min="9992" max="9992" width="30.625" style="36" bestFit="1" customWidth="1"/>
    <col min="9993" max="9993" width="17.625" style="36" bestFit="1" customWidth="1"/>
    <col min="9994" max="9994" width="12" style="36" bestFit="1" customWidth="1"/>
    <col min="9995" max="9995" width="28.125" style="36" bestFit="1" customWidth="1"/>
    <col min="9996" max="9996" width="26.75" style="36" bestFit="1" customWidth="1"/>
    <col min="9997" max="9997" width="32.875" style="36" customWidth="1"/>
    <col min="9998" max="9998" width="32.125" style="36" bestFit="1" customWidth="1"/>
    <col min="9999" max="9999" width="17.625" style="36" bestFit="1" customWidth="1"/>
    <col min="10000" max="10000" width="28.375" style="36" bestFit="1" customWidth="1"/>
    <col min="10001" max="10001" width="29.875" style="36" customWidth="1"/>
    <col min="10002" max="10002" width="23.625" style="36" customWidth="1"/>
    <col min="10003" max="10012" width="8" style="36"/>
    <col min="10013" max="10016" width="0" style="36" hidden="1" customWidth="1"/>
    <col min="10017" max="10240" width="8" style="36"/>
    <col min="10241" max="10241" width="15.625" style="36" customWidth="1"/>
    <col min="10242" max="10242" width="13.125" style="36" customWidth="1"/>
    <col min="10243" max="10243" width="28" style="36" bestFit="1" customWidth="1"/>
    <col min="10244" max="10244" width="25.375" style="36" customWidth="1"/>
    <col min="10245" max="10245" width="32.875" style="36" customWidth="1"/>
    <col min="10246" max="10246" width="0" style="36" hidden="1" customWidth="1"/>
    <col min="10247" max="10247" width="25.625" style="36" customWidth="1"/>
    <col min="10248" max="10248" width="30.625" style="36" bestFit="1" customWidth="1"/>
    <col min="10249" max="10249" width="17.625" style="36" bestFit="1" customWidth="1"/>
    <col min="10250" max="10250" width="12" style="36" bestFit="1" customWidth="1"/>
    <col min="10251" max="10251" width="28.125" style="36" bestFit="1" customWidth="1"/>
    <col min="10252" max="10252" width="26.75" style="36" bestFit="1" customWidth="1"/>
    <col min="10253" max="10253" width="32.875" style="36" customWidth="1"/>
    <col min="10254" max="10254" width="32.125" style="36" bestFit="1" customWidth="1"/>
    <col min="10255" max="10255" width="17.625" style="36" bestFit="1" customWidth="1"/>
    <col min="10256" max="10256" width="28.375" style="36" bestFit="1" customWidth="1"/>
    <col min="10257" max="10257" width="29.875" style="36" customWidth="1"/>
    <col min="10258" max="10258" width="23.625" style="36" customWidth="1"/>
    <col min="10259" max="10268" width="8" style="36"/>
    <col min="10269" max="10272" width="0" style="36" hidden="1" customWidth="1"/>
    <col min="10273" max="10496" width="8" style="36"/>
    <col min="10497" max="10497" width="15.625" style="36" customWidth="1"/>
    <col min="10498" max="10498" width="13.125" style="36" customWidth="1"/>
    <col min="10499" max="10499" width="28" style="36" bestFit="1" customWidth="1"/>
    <col min="10500" max="10500" width="25.375" style="36" customWidth="1"/>
    <col min="10501" max="10501" width="32.875" style="36" customWidth="1"/>
    <col min="10502" max="10502" width="0" style="36" hidden="1" customWidth="1"/>
    <col min="10503" max="10503" width="25.625" style="36" customWidth="1"/>
    <col min="10504" max="10504" width="30.625" style="36" bestFit="1" customWidth="1"/>
    <col min="10505" max="10505" width="17.625" style="36" bestFit="1" customWidth="1"/>
    <col min="10506" max="10506" width="12" style="36" bestFit="1" customWidth="1"/>
    <col min="10507" max="10507" width="28.125" style="36" bestFit="1" customWidth="1"/>
    <col min="10508" max="10508" width="26.75" style="36" bestFit="1" customWidth="1"/>
    <col min="10509" max="10509" width="32.875" style="36" customWidth="1"/>
    <col min="10510" max="10510" width="32.125" style="36" bestFit="1" customWidth="1"/>
    <col min="10511" max="10511" width="17.625" style="36" bestFit="1" customWidth="1"/>
    <col min="10512" max="10512" width="28.375" style="36" bestFit="1" customWidth="1"/>
    <col min="10513" max="10513" width="29.875" style="36" customWidth="1"/>
    <col min="10514" max="10514" width="23.625" style="36" customWidth="1"/>
    <col min="10515" max="10524" width="8" style="36"/>
    <col min="10525" max="10528" width="0" style="36" hidden="1" customWidth="1"/>
    <col min="10529" max="10752" width="8" style="36"/>
    <col min="10753" max="10753" width="15.625" style="36" customWidth="1"/>
    <col min="10754" max="10754" width="13.125" style="36" customWidth="1"/>
    <col min="10755" max="10755" width="28" style="36" bestFit="1" customWidth="1"/>
    <col min="10756" max="10756" width="25.375" style="36" customWidth="1"/>
    <col min="10757" max="10757" width="32.875" style="36" customWidth="1"/>
    <col min="10758" max="10758" width="0" style="36" hidden="1" customWidth="1"/>
    <col min="10759" max="10759" width="25.625" style="36" customWidth="1"/>
    <col min="10760" max="10760" width="30.625" style="36" bestFit="1" customWidth="1"/>
    <col min="10761" max="10761" width="17.625" style="36" bestFit="1" customWidth="1"/>
    <col min="10762" max="10762" width="12" style="36" bestFit="1" customWidth="1"/>
    <col min="10763" max="10763" width="28.125" style="36" bestFit="1" customWidth="1"/>
    <col min="10764" max="10764" width="26.75" style="36" bestFit="1" customWidth="1"/>
    <col min="10765" max="10765" width="32.875" style="36" customWidth="1"/>
    <col min="10766" max="10766" width="32.125" style="36" bestFit="1" customWidth="1"/>
    <col min="10767" max="10767" width="17.625" style="36" bestFit="1" customWidth="1"/>
    <col min="10768" max="10768" width="28.375" style="36" bestFit="1" customWidth="1"/>
    <col min="10769" max="10769" width="29.875" style="36" customWidth="1"/>
    <col min="10770" max="10770" width="23.625" style="36" customWidth="1"/>
    <col min="10771" max="10780" width="8" style="36"/>
    <col min="10781" max="10784" width="0" style="36" hidden="1" customWidth="1"/>
    <col min="10785" max="11008" width="8" style="36"/>
    <col min="11009" max="11009" width="15.625" style="36" customWidth="1"/>
    <col min="11010" max="11010" width="13.125" style="36" customWidth="1"/>
    <col min="11011" max="11011" width="28" style="36" bestFit="1" customWidth="1"/>
    <col min="11012" max="11012" width="25.375" style="36" customWidth="1"/>
    <col min="11013" max="11013" width="32.875" style="36" customWidth="1"/>
    <col min="11014" max="11014" width="0" style="36" hidden="1" customWidth="1"/>
    <col min="11015" max="11015" width="25.625" style="36" customWidth="1"/>
    <col min="11016" max="11016" width="30.625" style="36" bestFit="1" customWidth="1"/>
    <col min="11017" max="11017" width="17.625" style="36" bestFit="1" customWidth="1"/>
    <col min="11018" max="11018" width="12" style="36" bestFit="1" customWidth="1"/>
    <col min="11019" max="11019" width="28.125" style="36" bestFit="1" customWidth="1"/>
    <col min="11020" max="11020" width="26.75" style="36" bestFit="1" customWidth="1"/>
    <col min="11021" max="11021" width="32.875" style="36" customWidth="1"/>
    <col min="11022" max="11022" width="32.125" style="36" bestFit="1" customWidth="1"/>
    <col min="11023" max="11023" width="17.625" style="36" bestFit="1" customWidth="1"/>
    <col min="11024" max="11024" width="28.375" style="36" bestFit="1" customWidth="1"/>
    <col min="11025" max="11025" width="29.875" style="36" customWidth="1"/>
    <col min="11026" max="11026" width="23.625" style="36" customWidth="1"/>
    <col min="11027" max="11036" width="8" style="36"/>
    <col min="11037" max="11040" width="0" style="36" hidden="1" customWidth="1"/>
    <col min="11041" max="11264" width="8" style="36"/>
    <col min="11265" max="11265" width="15.625" style="36" customWidth="1"/>
    <col min="11266" max="11266" width="13.125" style="36" customWidth="1"/>
    <col min="11267" max="11267" width="28" style="36" bestFit="1" customWidth="1"/>
    <col min="11268" max="11268" width="25.375" style="36" customWidth="1"/>
    <col min="11269" max="11269" width="32.875" style="36" customWidth="1"/>
    <col min="11270" max="11270" width="0" style="36" hidden="1" customWidth="1"/>
    <col min="11271" max="11271" width="25.625" style="36" customWidth="1"/>
    <col min="11272" max="11272" width="30.625" style="36" bestFit="1" customWidth="1"/>
    <col min="11273" max="11273" width="17.625" style="36" bestFit="1" customWidth="1"/>
    <col min="11274" max="11274" width="12" style="36" bestFit="1" customWidth="1"/>
    <col min="11275" max="11275" width="28.125" style="36" bestFit="1" customWidth="1"/>
    <col min="11276" max="11276" width="26.75" style="36" bestFit="1" customWidth="1"/>
    <col min="11277" max="11277" width="32.875" style="36" customWidth="1"/>
    <col min="11278" max="11278" width="32.125" style="36" bestFit="1" customWidth="1"/>
    <col min="11279" max="11279" width="17.625" style="36" bestFit="1" customWidth="1"/>
    <col min="11280" max="11280" width="28.375" style="36" bestFit="1" customWidth="1"/>
    <col min="11281" max="11281" width="29.875" style="36" customWidth="1"/>
    <col min="11282" max="11282" width="23.625" style="36" customWidth="1"/>
    <col min="11283" max="11292" width="8" style="36"/>
    <col min="11293" max="11296" width="0" style="36" hidden="1" customWidth="1"/>
    <col min="11297" max="11520" width="8" style="36"/>
    <col min="11521" max="11521" width="15.625" style="36" customWidth="1"/>
    <col min="11522" max="11522" width="13.125" style="36" customWidth="1"/>
    <col min="11523" max="11523" width="28" style="36" bestFit="1" customWidth="1"/>
    <col min="11524" max="11524" width="25.375" style="36" customWidth="1"/>
    <col min="11525" max="11525" width="32.875" style="36" customWidth="1"/>
    <col min="11526" max="11526" width="0" style="36" hidden="1" customWidth="1"/>
    <col min="11527" max="11527" width="25.625" style="36" customWidth="1"/>
    <col min="11528" max="11528" width="30.625" style="36" bestFit="1" customWidth="1"/>
    <col min="11529" max="11529" width="17.625" style="36" bestFit="1" customWidth="1"/>
    <col min="11530" max="11530" width="12" style="36" bestFit="1" customWidth="1"/>
    <col min="11531" max="11531" width="28.125" style="36" bestFit="1" customWidth="1"/>
    <col min="11532" max="11532" width="26.75" style="36" bestFit="1" customWidth="1"/>
    <col min="11533" max="11533" width="32.875" style="36" customWidth="1"/>
    <col min="11534" max="11534" width="32.125" style="36" bestFit="1" customWidth="1"/>
    <col min="11535" max="11535" width="17.625" style="36" bestFit="1" customWidth="1"/>
    <col min="11536" max="11536" width="28.375" style="36" bestFit="1" customWidth="1"/>
    <col min="11537" max="11537" width="29.875" style="36" customWidth="1"/>
    <col min="11538" max="11538" width="23.625" style="36" customWidth="1"/>
    <col min="11539" max="11548" width="8" style="36"/>
    <col min="11549" max="11552" width="0" style="36" hidden="1" customWidth="1"/>
    <col min="11553" max="11776" width="8" style="36"/>
    <col min="11777" max="11777" width="15.625" style="36" customWidth="1"/>
    <col min="11778" max="11778" width="13.125" style="36" customWidth="1"/>
    <col min="11779" max="11779" width="28" style="36" bestFit="1" customWidth="1"/>
    <col min="11780" max="11780" width="25.375" style="36" customWidth="1"/>
    <col min="11781" max="11781" width="32.875" style="36" customWidth="1"/>
    <col min="11782" max="11782" width="0" style="36" hidden="1" customWidth="1"/>
    <col min="11783" max="11783" width="25.625" style="36" customWidth="1"/>
    <col min="11784" max="11784" width="30.625" style="36" bestFit="1" customWidth="1"/>
    <col min="11785" max="11785" width="17.625" style="36" bestFit="1" customWidth="1"/>
    <col min="11786" max="11786" width="12" style="36" bestFit="1" customWidth="1"/>
    <col min="11787" max="11787" width="28.125" style="36" bestFit="1" customWidth="1"/>
    <col min="11788" max="11788" width="26.75" style="36" bestFit="1" customWidth="1"/>
    <col min="11789" max="11789" width="32.875" style="36" customWidth="1"/>
    <col min="11790" max="11790" width="32.125" style="36" bestFit="1" customWidth="1"/>
    <col min="11791" max="11791" width="17.625" style="36" bestFit="1" customWidth="1"/>
    <col min="11792" max="11792" width="28.375" style="36" bestFit="1" customWidth="1"/>
    <col min="11793" max="11793" width="29.875" style="36" customWidth="1"/>
    <col min="11794" max="11794" width="23.625" style="36" customWidth="1"/>
    <col min="11795" max="11804" width="8" style="36"/>
    <col min="11805" max="11808" width="0" style="36" hidden="1" customWidth="1"/>
    <col min="11809" max="12032" width="8" style="36"/>
    <col min="12033" max="12033" width="15.625" style="36" customWidth="1"/>
    <col min="12034" max="12034" width="13.125" style="36" customWidth="1"/>
    <col min="12035" max="12035" width="28" style="36" bestFit="1" customWidth="1"/>
    <col min="12036" max="12036" width="25.375" style="36" customWidth="1"/>
    <col min="12037" max="12037" width="32.875" style="36" customWidth="1"/>
    <col min="12038" max="12038" width="0" style="36" hidden="1" customWidth="1"/>
    <col min="12039" max="12039" width="25.625" style="36" customWidth="1"/>
    <col min="12040" max="12040" width="30.625" style="36" bestFit="1" customWidth="1"/>
    <col min="12041" max="12041" width="17.625" style="36" bestFit="1" customWidth="1"/>
    <col min="12042" max="12042" width="12" style="36" bestFit="1" customWidth="1"/>
    <col min="12043" max="12043" width="28.125" style="36" bestFit="1" customWidth="1"/>
    <col min="12044" max="12044" width="26.75" style="36" bestFit="1" customWidth="1"/>
    <col min="12045" max="12045" width="32.875" style="36" customWidth="1"/>
    <col min="12046" max="12046" width="32.125" style="36" bestFit="1" customWidth="1"/>
    <col min="12047" max="12047" width="17.625" style="36" bestFit="1" customWidth="1"/>
    <col min="12048" max="12048" width="28.375" style="36" bestFit="1" customWidth="1"/>
    <col min="12049" max="12049" width="29.875" style="36" customWidth="1"/>
    <col min="12050" max="12050" width="23.625" style="36" customWidth="1"/>
    <col min="12051" max="12060" width="8" style="36"/>
    <col min="12061" max="12064" width="0" style="36" hidden="1" customWidth="1"/>
    <col min="12065" max="12288" width="8" style="36"/>
    <col min="12289" max="12289" width="15.625" style="36" customWidth="1"/>
    <col min="12290" max="12290" width="13.125" style="36" customWidth="1"/>
    <col min="12291" max="12291" width="28" style="36" bestFit="1" customWidth="1"/>
    <col min="12292" max="12292" width="25.375" style="36" customWidth="1"/>
    <col min="12293" max="12293" width="32.875" style="36" customWidth="1"/>
    <col min="12294" max="12294" width="0" style="36" hidden="1" customWidth="1"/>
    <col min="12295" max="12295" width="25.625" style="36" customWidth="1"/>
    <col min="12296" max="12296" width="30.625" style="36" bestFit="1" customWidth="1"/>
    <col min="12297" max="12297" width="17.625" style="36" bestFit="1" customWidth="1"/>
    <col min="12298" max="12298" width="12" style="36" bestFit="1" customWidth="1"/>
    <col min="12299" max="12299" width="28.125" style="36" bestFit="1" customWidth="1"/>
    <col min="12300" max="12300" width="26.75" style="36" bestFit="1" customWidth="1"/>
    <col min="12301" max="12301" width="32.875" style="36" customWidth="1"/>
    <col min="12302" max="12302" width="32.125" style="36" bestFit="1" customWidth="1"/>
    <col min="12303" max="12303" width="17.625" style="36" bestFit="1" customWidth="1"/>
    <col min="12304" max="12304" width="28.375" style="36" bestFit="1" customWidth="1"/>
    <col min="12305" max="12305" width="29.875" style="36" customWidth="1"/>
    <col min="12306" max="12306" width="23.625" style="36" customWidth="1"/>
    <col min="12307" max="12316" width="8" style="36"/>
    <col min="12317" max="12320" width="0" style="36" hidden="1" customWidth="1"/>
    <col min="12321" max="12544" width="8" style="36"/>
    <col min="12545" max="12545" width="15.625" style="36" customWidth="1"/>
    <col min="12546" max="12546" width="13.125" style="36" customWidth="1"/>
    <col min="12547" max="12547" width="28" style="36" bestFit="1" customWidth="1"/>
    <col min="12548" max="12548" width="25.375" style="36" customWidth="1"/>
    <col min="12549" max="12549" width="32.875" style="36" customWidth="1"/>
    <col min="12550" max="12550" width="0" style="36" hidden="1" customWidth="1"/>
    <col min="12551" max="12551" width="25.625" style="36" customWidth="1"/>
    <col min="12552" max="12552" width="30.625" style="36" bestFit="1" customWidth="1"/>
    <col min="12553" max="12553" width="17.625" style="36" bestFit="1" customWidth="1"/>
    <col min="12554" max="12554" width="12" style="36" bestFit="1" customWidth="1"/>
    <col min="12555" max="12555" width="28.125" style="36" bestFit="1" customWidth="1"/>
    <col min="12556" max="12556" width="26.75" style="36" bestFit="1" customWidth="1"/>
    <col min="12557" max="12557" width="32.875" style="36" customWidth="1"/>
    <col min="12558" max="12558" width="32.125" style="36" bestFit="1" customWidth="1"/>
    <col min="12559" max="12559" width="17.625" style="36" bestFit="1" customWidth="1"/>
    <col min="12560" max="12560" width="28.375" style="36" bestFit="1" customWidth="1"/>
    <col min="12561" max="12561" width="29.875" style="36" customWidth="1"/>
    <col min="12562" max="12562" width="23.625" style="36" customWidth="1"/>
    <col min="12563" max="12572" width="8" style="36"/>
    <col min="12573" max="12576" width="0" style="36" hidden="1" customWidth="1"/>
    <col min="12577" max="12800" width="8" style="36"/>
    <col min="12801" max="12801" width="15.625" style="36" customWidth="1"/>
    <col min="12802" max="12802" width="13.125" style="36" customWidth="1"/>
    <col min="12803" max="12803" width="28" style="36" bestFit="1" customWidth="1"/>
    <col min="12804" max="12804" width="25.375" style="36" customWidth="1"/>
    <col min="12805" max="12805" width="32.875" style="36" customWidth="1"/>
    <col min="12806" max="12806" width="0" style="36" hidden="1" customWidth="1"/>
    <col min="12807" max="12807" width="25.625" style="36" customWidth="1"/>
    <col min="12808" max="12808" width="30.625" style="36" bestFit="1" customWidth="1"/>
    <col min="12809" max="12809" width="17.625" style="36" bestFit="1" customWidth="1"/>
    <col min="12810" max="12810" width="12" style="36" bestFit="1" customWidth="1"/>
    <col min="12811" max="12811" width="28.125" style="36" bestFit="1" customWidth="1"/>
    <col min="12812" max="12812" width="26.75" style="36" bestFit="1" customWidth="1"/>
    <col min="12813" max="12813" width="32.875" style="36" customWidth="1"/>
    <col min="12814" max="12814" width="32.125" style="36" bestFit="1" customWidth="1"/>
    <col min="12815" max="12815" width="17.625" style="36" bestFit="1" customWidth="1"/>
    <col min="12816" max="12816" width="28.375" style="36" bestFit="1" customWidth="1"/>
    <col min="12817" max="12817" width="29.875" style="36" customWidth="1"/>
    <col min="12818" max="12818" width="23.625" style="36" customWidth="1"/>
    <col min="12819" max="12828" width="8" style="36"/>
    <col min="12829" max="12832" width="0" style="36" hidden="1" customWidth="1"/>
    <col min="12833" max="13056" width="8" style="36"/>
    <col min="13057" max="13057" width="15.625" style="36" customWidth="1"/>
    <col min="13058" max="13058" width="13.125" style="36" customWidth="1"/>
    <col min="13059" max="13059" width="28" style="36" bestFit="1" customWidth="1"/>
    <col min="13060" max="13060" width="25.375" style="36" customWidth="1"/>
    <col min="13061" max="13061" width="32.875" style="36" customWidth="1"/>
    <col min="13062" max="13062" width="0" style="36" hidden="1" customWidth="1"/>
    <col min="13063" max="13063" width="25.625" style="36" customWidth="1"/>
    <col min="13064" max="13064" width="30.625" style="36" bestFit="1" customWidth="1"/>
    <col min="13065" max="13065" width="17.625" style="36" bestFit="1" customWidth="1"/>
    <col min="13066" max="13066" width="12" style="36" bestFit="1" customWidth="1"/>
    <col min="13067" max="13067" width="28.125" style="36" bestFit="1" customWidth="1"/>
    <col min="13068" max="13068" width="26.75" style="36" bestFit="1" customWidth="1"/>
    <col min="13069" max="13069" width="32.875" style="36" customWidth="1"/>
    <col min="13070" max="13070" width="32.125" style="36" bestFit="1" customWidth="1"/>
    <col min="13071" max="13071" width="17.625" style="36" bestFit="1" customWidth="1"/>
    <col min="13072" max="13072" width="28.375" style="36" bestFit="1" customWidth="1"/>
    <col min="13073" max="13073" width="29.875" style="36" customWidth="1"/>
    <col min="13074" max="13074" width="23.625" style="36" customWidth="1"/>
    <col min="13075" max="13084" width="8" style="36"/>
    <col min="13085" max="13088" width="0" style="36" hidden="1" customWidth="1"/>
    <col min="13089" max="13312" width="8" style="36"/>
    <col min="13313" max="13313" width="15.625" style="36" customWidth="1"/>
    <col min="13314" max="13314" width="13.125" style="36" customWidth="1"/>
    <col min="13315" max="13315" width="28" style="36" bestFit="1" customWidth="1"/>
    <col min="13316" max="13316" width="25.375" style="36" customWidth="1"/>
    <col min="13317" max="13317" width="32.875" style="36" customWidth="1"/>
    <col min="13318" max="13318" width="0" style="36" hidden="1" customWidth="1"/>
    <col min="13319" max="13319" width="25.625" style="36" customWidth="1"/>
    <col min="13320" max="13320" width="30.625" style="36" bestFit="1" customWidth="1"/>
    <col min="13321" max="13321" width="17.625" style="36" bestFit="1" customWidth="1"/>
    <col min="13322" max="13322" width="12" style="36" bestFit="1" customWidth="1"/>
    <col min="13323" max="13323" width="28.125" style="36" bestFit="1" customWidth="1"/>
    <col min="13324" max="13324" width="26.75" style="36" bestFit="1" customWidth="1"/>
    <col min="13325" max="13325" width="32.875" style="36" customWidth="1"/>
    <col min="13326" max="13326" width="32.125" style="36" bestFit="1" customWidth="1"/>
    <col min="13327" max="13327" width="17.625" style="36" bestFit="1" customWidth="1"/>
    <col min="13328" max="13328" width="28.375" style="36" bestFit="1" customWidth="1"/>
    <col min="13329" max="13329" width="29.875" style="36" customWidth="1"/>
    <col min="13330" max="13330" width="23.625" style="36" customWidth="1"/>
    <col min="13331" max="13340" width="8" style="36"/>
    <col min="13341" max="13344" width="0" style="36" hidden="1" customWidth="1"/>
    <col min="13345" max="13568" width="8" style="36"/>
    <col min="13569" max="13569" width="15.625" style="36" customWidth="1"/>
    <col min="13570" max="13570" width="13.125" style="36" customWidth="1"/>
    <col min="13571" max="13571" width="28" style="36" bestFit="1" customWidth="1"/>
    <col min="13572" max="13572" width="25.375" style="36" customWidth="1"/>
    <col min="13573" max="13573" width="32.875" style="36" customWidth="1"/>
    <col min="13574" max="13574" width="0" style="36" hidden="1" customWidth="1"/>
    <col min="13575" max="13575" width="25.625" style="36" customWidth="1"/>
    <col min="13576" max="13576" width="30.625" style="36" bestFit="1" customWidth="1"/>
    <col min="13577" max="13577" width="17.625" style="36" bestFit="1" customWidth="1"/>
    <col min="13578" max="13578" width="12" style="36" bestFit="1" customWidth="1"/>
    <col min="13579" max="13579" width="28.125" style="36" bestFit="1" customWidth="1"/>
    <col min="13580" max="13580" width="26.75" style="36" bestFit="1" customWidth="1"/>
    <col min="13581" max="13581" width="32.875" style="36" customWidth="1"/>
    <col min="13582" max="13582" width="32.125" style="36" bestFit="1" customWidth="1"/>
    <col min="13583" max="13583" width="17.625" style="36" bestFit="1" customWidth="1"/>
    <col min="13584" max="13584" width="28.375" style="36" bestFit="1" customWidth="1"/>
    <col min="13585" max="13585" width="29.875" style="36" customWidth="1"/>
    <col min="13586" max="13586" width="23.625" style="36" customWidth="1"/>
    <col min="13587" max="13596" width="8" style="36"/>
    <col min="13597" max="13600" width="0" style="36" hidden="1" customWidth="1"/>
    <col min="13601" max="13824" width="8" style="36"/>
    <col min="13825" max="13825" width="15.625" style="36" customWidth="1"/>
    <col min="13826" max="13826" width="13.125" style="36" customWidth="1"/>
    <col min="13827" max="13827" width="28" style="36" bestFit="1" customWidth="1"/>
    <col min="13828" max="13828" width="25.375" style="36" customWidth="1"/>
    <col min="13829" max="13829" width="32.875" style="36" customWidth="1"/>
    <col min="13830" max="13830" width="0" style="36" hidden="1" customWidth="1"/>
    <col min="13831" max="13831" width="25.625" style="36" customWidth="1"/>
    <col min="13832" max="13832" width="30.625" style="36" bestFit="1" customWidth="1"/>
    <col min="13833" max="13833" width="17.625" style="36" bestFit="1" customWidth="1"/>
    <col min="13834" max="13834" width="12" style="36" bestFit="1" customWidth="1"/>
    <col min="13835" max="13835" width="28.125" style="36" bestFit="1" customWidth="1"/>
    <col min="13836" max="13836" width="26.75" style="36" bestFit="1" customWidth="1"/>
    <col min="13837" max="13837" width="32.875" style="36" customWidth="1"/>
    <col min="13838" max="13838" width="32.125" style="36" bestFit="1" customWidth="1"/>
    <col min="13839" max="13839" width="17.625" style="36" bestFit="1" customWidth="1"/>
    <col min="13840" max="13840" width="28.375" style="36" bestFit="1" customWidth="1"/>
    <col min="13841" max="13841" width="29.875" style="36" customWidth="1"/>
    <col min="13842" max="13842" width="23.625" style="36" customWidth="1"/>
    <col min="13843" max="13852" width="8" style="36"/>
    <col min="13853" max="13856" width="0" style="36" hidden="1" customWidth="1"/>
    <col min="13857" max="14080" width="8" style="36"/>
    <col min="14081" max="14081" width="15.625" style="36" customWidth="1"/>
    <col min="14082" max="14082" width="13.125" style="36" customWidth="1"/>
    <col min="14083" max="14083" width="28" style="36" bestFit="1" customWidth="1"/>
    <col min="14084" max="14084" width="25.375" style="36" customWidth="1"/>
    <col min="14085" max="14085" width="32.875" style="36" customWidth="1"/>
    <col min="14086" max="14086" width="0" style="36" hidden="1" customWidth="1"/>
    <col min="14087" max="14087" width="25.625" style="36" customWidth="1"/>
    <col min="14088" max="14088" width="30.625" style="36" bestFit="1" customWidth="1"/>
    <col min="14089" max="14089" width="17.625" style="36" bestFit="1" customWidth="1"/>
    <col min="14090" max="14090" width="12" style="36" bestFit="1" customWidth="1"/>
    <col min="14091" max="14091" width="28.125" style="36" bestFit="1" customWidth="1"/>
    <col min="14092" max="14092" width="26.75" style="36" bestFit="1" customWidth="1"/>
    <col min="14093" max="14093" width="32.875" style="36" customWidth="1"/>
    <col min="14094" max="14094" width="32.125" style="36" bestFit="1" customWidth="1"/>
    <col min="14095" max="14095" width="17.625" style="36" bestFit="1" customWidth="1"/>
    <col min="14096" max="14096" width="28.375" style="36" bestFit="1" customWidth="1"/>
    <col min="14097" max="14097" width="29.875" style="36" customWidth="1"/>
    <col min="14098" max="14098" width="23.625" style="36" customWidth="1"/>
    <col min="14099" max="14108" width="8" style="36"/>
    <col min="14109" max="14112" width="0" style="36" hidden="1" customWidth="1"/>
    <col min="14113" max="14336" width="8" style="36"/>
    <col min="14337" max="14337" width="15.625" style="36" customWidth="1"/>
    <col min="14338" max="14338" width="13.125" style="36" customWidth="1"/>
    <col min="14339" max="14339" width="28" style="36" bestFit="1" customWidth="1"/>
    <col min="14340" max="14340" width="25.375" style="36" customWidth="1"/>
    <col min="14341" max="14341" width="32.875" style="36" customWidth="1"/>
    <col min="14342" max="14342" width="0" style="36" hidden="1" customWidth="1"/>
    <col min="14343" max="14343" width="25.625" style="36" customWidth="1"/>
    <col min="14344" max="14344" width="30.625" style="36" bestFit="1" customWidth="1"/>
    <col min="14345" max="14345" width="17.625" style="36" bestFit="1" customWidth="1"/>
    <col min="14346" max="14346" width="12" style="36" bestFit="1" customWidth="1"/>
    <col min="14347" max="14347" width="28.125" style="36" bestFit="1" customWidth="1"/>
    <col min="14348" max="14348" width="26.75" style="36" bestFit="1" customWidth="1"/>
    <col min="14349" max="14349" width="32.875" style="36" customWidth="1"/>
    <col min="14350" max="14350" width="32.125" style="36" bestFit="1" customWidth="1"/>
    <col min="14351" max="14351" width="17.625" style="36" bestFit="1" customWidth="1"/>
    <col min="14352" max="14352" width="28.375" style="36" bestFit="1" customWidth="1"/>
    <col min="14353" max="14353" width="29.875" style="36" customWidth="1"/>
    <col min="14354" max="14354" width="23.625" style="36" customWidth="1"/>
    <col min="14355" max="14364" width="8" style="36"/>
    <col min="14365" max="14368" width="0" style="36" hidden="1" customWidth="1"/>
    <col min="14369" max="14592" width="8" style="36"/>
    <col min="14593" max="14593" width="15.625" style="36" customWidth="1"/>
    <col min="14594" max="14594" width="13.125" style="36" customWidth="1"/>
    <col min="14595" max="14595" width="28" style="36" bestFit="1" customWidth="1"/>
    <col min="14596" max="14596" width="25.375" style="36" customWidth="1"/>
    <col min="14597" max="14597" width="32.875" style="36" customWidth="1"/>
    <col min="14598" max="14598" width="0" style="36" hidden="1" customWidth="1"/>
    <col min="14599" max="14599" width="25.625" style="36" customWidth="1"/>
    <col min="14600" max="14600" width="30.625" style="36" bestFit="1" customWidth="1"/>
    <col min="14601" max="14601" width="17.625" style="36" bestFit="1" customWidth="1"/>
    <col min="14602" max="14602" width="12" style="36" bestFit="1" customWidth="1"/>
    <col min="14603" max="14603" width="28.125" style="36" bestFit="1" customWidth="1"/>
    <col min="14604" max="14604" width="26.75" style="36" bestFit="1" customWidth="1"/>
    <col min="14605" max="14605" width="32.875" style="36" customWidth="1"/>
    <col min="14606" max="14606" width="32.125" style="36" bestFit="1" customWidth="1"/>
    <col min="14607" max="14607" width="17.625" style="36" bestFit="1" customWidth="1"/>
    <col min="14608" max="14608" width="28.375" style="36" bestFit="1" customWidth="1"/>
    <col min="14609" max="14609" width="29.875" style="36" customWidth="1"/>
    <col min="14610" max="14610" width="23.625" style="36" customWidth="1"/>
    <col min="14611" max="14620" width="8" style="36"/>
    <col min="14621" max="14624" width="0" style="36" hidden="1" customWidth="1"/>
    <col min="14625" max="14848" width="8" style="36"/>
    <col min="14849" max="14849" width="15.625" style="36" customWidth="1"/>
    <col min="14850" max="14850" width="13.125" style="36" customWidth="1"/>
    <col min="14851" max="14851" width="28" style="36" bestFit="1" customWidth="1"/>
    <col min="14852" max="14852" width="25.375" style="36" customWidth="1"/>
    <col min="14853" max="14853" width="32.875" style="36" customWidth="1"/>
    <col min="14854" max="14854" width="0" style="36" hidden="1" customWidth="1"/>
    <col min="14855" max="14855" width="25.625" style="36" customWidth="1"/>
    <col min="14856" max="14856" width="30.625" style="36" bestFit="1" customWidth="1"/>
    <col min="14857" max="14857" width="17.625" style="36" bestFit="1" customWidth="1"/>
    <col min="14858" max="14858" width="12" style="36" bestFit="1" customWidth="1"/>
    <col min="14859" max="14859" width="28.125" style="36" bestFit="1" customWidth="1"/>
    <col min="14860" max="14860" width="26.75" style="36" bestFit="1" customWidth="1"/>
    <col min="14861" max="14861" width="32.875" style="36" customWidth="1"/>
    <col min="14862" max="14862" width="32.125" style="36" bestFit="1" customWidth="1"/>
    <col min="14863" max="14863" width="17.625" style="36" bestFit="1" customWidth="1"/>
    <col min="14864" max="14864" width="28.375" style="36" bestFit="1" customWidth="1"/>
    <col min="14865" max="14865" width="29.875" style="36" customWidth="1"/>
    <col min="14866" max="14866" width="23.625" style="36" customWidth="1"/>
    <col min="14867" max="14876" width="8" style="36"/>
    <col min="14877" max="14880" width="0" style="36" hidden="1" customWidth="1"/>
    <col min="14881" max="15104" width="8" style="36"/>
    <col min="15105" max="15105" width="15.625" style="36" customWidth="1"/>
    <col min="15106" max="15106" width="13.125" style="36" customWidth="1"/>
    <col min="15107" max="15107" width="28" style="36" bestFit="1" customWidth="1"/>
    <col min="15108" max="15108" width="25.375" style="36" customWidth="1"/>
    <col min="15109" max="15109" width="32.875" style="36" customWidth="1"/>
    <col min="15110" max="15110" width="0" style="36" hidden="1" customWidth="1"/>
    <col min="15111" max="15111" width="25.625" style="36" customWidth="1"/>
    <col min="15112" max="15112" width="30.625" style="36" bestFit="1" customWidth="1"/>
    <col min="15113" max="15113" width="17.625" style="36" bestFit="1" customWidth="1"/>
    <col min="15114" max="15114" width="12" style="36" bestFit="1" customWidth="1"/>
    <col min="15115" max="15115" width="28.125" style="36" bestFit="1" customWidth="1"/>
    <col min="15116" max="15116" width="26.75" style="36" bestFit="1" customWidth="1"/>
    <col min="15117" max="15117" width="32.875" style="36" customWidth="1"/>
    <col min="15118" max="15118" width="32.125" style="36" bestFit="1" customWidth="1"/>
    <col min="15119" max="15119" width="17.625" style="36" bestFit="1" customWidth="1"/>
    <col min="15120" max="15120" width="28.375" style="36" bestFit="1" customWidth="1"/>
    <col min="15121" max="15121" width="29.875" style="36" customWidth="1"/>
    <col min="15122" max="15122" width="23.625" style="36" customWidth="1"/>
    <col min="15123" max="15132" width="8" style="36"/>
    <col min="15133" max="15136" width="0" style="36" hidden="1" customWidth="1"/>
    <col min="15137" max="15360" width="8" style="36"/>
    <col min="15361" max="15361" width="15.625" style="36" customWidth="1"/>
    <col min="15362" max="15362" width="13.125" style="36" customWidth="1"/>
    <col min="15363" max="15363" width="28" style="36" bestFit="1" customWidth="1"/>
    <col min="15364" max="15364" width="25.375" style="36" customWidth="1"/>
    <col min="15365" max="15365" width="32.875" style="36" customWidth="1"/>
    <col min="15366" max="15366" width="0" style="36" hidden="1" customWidth="1"/>
    <col min="15367" max="15367" width="25.625" style="36" customWidth="1"/>
    <col min="15368" max="15368" width="30.625" style="36" bestFit="1" customWidth="1"/>
    <col min="15369" max="15369" width="17.625" style="36" bestFit="1" customWidth="1"/>
    <col min="15370" max="15370" width="12" style="36" bestFit="1" customWidth="1"/>
    <col min="15371" max="15371" width="28.125" style="36" bestFit="1" customWidth="1"/>
    <col min="15372" max="15372" width="26.75" style="36" bestFit="1" customWidth="1"/>
    <col min="15373" max="15373" width="32.875" style="36" customWidth="1"/>
    <col min="15374" max="15374" width="32.125" style="36" bestFit="1" customWidth="1"/>
    <col min="15375" max="15375" width="17.625" style="36" bestFit="1" customWidth="1"/>
    <col min="15376" max="15376" width="28.375" style="36" bestFit="1" customWidth="1"/>
    <col min="15377" max="15377" width="29.875" style="36" customWidth="1"/>
    <col min="15378" max="15378" width="23.625" style="36" customWidth="1"/>
    <col min="15379" max="15388" width="8" style="36"/>
    <col min="15389" max="15392" width="0" style="36" hidden="1" customWidth="1"/>
    <col min="15393" max="15616" width="8" style="36"/>
    <col min="15617" max="15617" width="15.625" style="36" customWidth="1"/>
    <col min="15618" max="15618" width="13.125" style="36" customWidth="1"/>
    <col min="15619" max="15619" width="28" style="36" bestFit="1" customWidth="1"/>
    <col min="15620" max="15620" width="25.375" style="36" customWidth="1"/>
    <col min="15621" max="15621" width="32.875" style="36" customWidth="1"/>
    <col min="15622" max="15622" width="0" style="36" hidden="1" customWidth="1"/>
    <col min="15623" max="15623" width="25.625" style="36" customWidth="1"/>
    <col min="15624" max="15624" width="30.625" style="36" bestFit="1" customWidth="1"/>
    <col min="15625" max="15625" width="17.625" style="36" bestFit="1" customWidth="1"/>
    <col min="15626" max="15626" width="12" style="36" bestFit="1" customWidth="1"/>
    <col min="15627" max="15627" width="28.125" style="36" bestFit="1" customWidth="1"/>
    <col min="15628" max="15628" width="26.75" style="36" bestFit="1" customWidth="1"/>
    <col min="15629" max="15629" width="32.875" style="36" customWidth="1"/>
    <col min="15630" max="15630" width="32.125" style="36" bestFit="1" customWidth="1"/>
    <col min="15631" max="15631" width="17.625" style="36" bestFit="1" customWidth="1"/>
    <col min="15632" max="15632" width="28.375" style="36" bestFit="1" customWidth="1"/>
    <col min="15633" max="15633" width="29.875" style="36" customWidth="1"/>
    <col min="15634" max="15634" width="23.625" style="36" customWidth="1"/>
    <col min="15635" max="15644" width="8" style="36"/>
    <col min="15645" max="15648" width="0" style="36" hidden="1" customWidth="1"/>
    <col min="15649" max="15872" width="8" style="36"/>
    <col min="15873" max="15873" width="15.625" style="36" customWidth="1"/>
    <col min="15874" max="15874" width="13.125" style="36" customWidth="1"/>
    <col min="15875" max="15875" width="28" style="36" bestFit="1" customWidth="1"/>
    <col min="15876" max="15876" width="25.375" style="36" customWidth="1"/>
    <col min="15877" max="15877" width="32.875" style="36" customWidth="1"/>
    <col min="15878" max="15878" width="0" style="36" hidden="1" customWidth="1"/>
    <col min="15879" max="15879" width="25.625" style="36" customWidth="1"/>
    <col min="15880" max="15880" width="30.625" style="36" bestFit="1" customWidth="1"/>
    <col min="15881" max="15881" width="17.625" style="36" bestFit="1" customWidth="1"/>
    <col min="15882" max="15882" width="12" style="36" bestFit="1" customWidth="1"/>
    <col min="15883" max="15883" width="28.125" style="36" bestFit="1" customWidth="1"/>
    <col min="15884" max="15884" width="26.75" style="36" bestFit="1" customWidth="1"/>
    <col min="15885" max="15885" width="32.875" style="36" customWidth="1"/>
    <col min="15886" max="15886" width="32.125" style="36" bestFit="1" customWidth="1"/>
    <col min="15887" max="15887" width="17.625" style="36" bestFit="1" customWidth="1"/>
    <col min="15888" max="15888" width="28.375" style="36" bestFit="1" customWidth="1"/>
    <col min="15889" max="15889" width="29.875" style="36" customWidth="1"/>
    <col min="15890" max="15890" width="23.625" style="36" customWidth="1"/>
    <col min="15891" max="15900" width="8" style="36"/>
    <col min="15901" max="15904" width="0" style="36" hidden="1" customWidth="1"/>
    <col min="15905" max="16128" width="8" style="36"/>
    <col min="16129" max="16129" width="15.625" style="36" customWidth="1"/>
    <col min="16130" max="16130" width="13.125" style="36" customWidth="1"/>
    <col min="16131" max="16131" width="28" style="36" bestFit="1" customWidth="1"/>
    <col min="16132" max="16132" width="25.375" style="36" customWidth="1"/>
    <col min="16133" max="16133" width="32.875" style="36" customWidth="1"/>
    <col min="16134" max="16134" width="0" style="36" hidden="1" customWidth="1"/>
    <col min="16135" max="16135" width="25.625" style="36" customWidth="1"/>
    <col min="16136" max="16136" width="30.625" style="36" bestFit="1" customWidth="1"/>
    <col min="16137" max="16137" width="17.625" style="36" bestFit="1" customWidth="1"/>
    <col min="16138" max="16138" width="12" style="36" bestFit="1" customWidth="1"/>
    <col min="16139" max="16139" width="28.125" style="36" bestFit="1" customWidth="1"/>
    <col min="16140" max="16140" width="26.75" style="36" bestFit="1" customWidth="1"/>
    <col min="16141" max="16141" width="32.875" style="36" customWidth="1"/>
    <col min="16142" max="16142" width="32.125" style="36" bestFit="1" customWidth="1"/>
    <col min="16143" max="16143" width="17.625" style="36" bestFit="1" customWidth="1"/>
    <col min="16144" max="16144" width="28.375" style="36" bestFit="1" customWidth="1"/>
    <col min="16145" max="16145" width="29.875" style="36" customWidth="1"/>
    <col min="16146" max="16146" width="23.625" style="36" customWidth="1"/>
    <col min="16147" max="16156" width="8" style="36"/>
    <col min="16157" max="16160" width="0" style="36" hidden="1" customWidth="1"/>
    <col min="16161" max="16384" width="8" style="36"/>
  </cols>
  <sheetData>
    <row r="1" spans="1:31" ht="53.25" customHeight="1" x14ac:dyDescent="0.15">
      <c r="B1" s="37"/>
      <c r="F1" s="39"/>
      <c r="G1" s="39"/>
      <c r="H1" s="39"/>
      <c r="I1" s="39"/>
      <c r="J1" s="39"/>
      <c r="K1" s="39"/>
      <c r="L1" s="39"/>
    </row>
    <row r="2" spans="1:31" ht="53.25" customHeight="1" x14ac:dyDescent="0.15">
      <c r="A2" s="112" t="s">
        <v>81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31" ht="53.25" customHeight="1" thickBot="1" x14ac:dyDescent="0.25"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  <c r="T3" s="41"/>
    </row>
    <row r="4" spans="1:31" ht="35.1" customHeight="1" thickBot="1" x14ac:dyDescent="0.25">
      <c r="E4" s="109" t="s">
        <v>34</v>
      </c>
      <c r="F4" s="110"/>
      <c r="G4" s="110"/>
      <c r="H4" s="110"/>
      <c r="I4" s="110"/>
      <c r="J4" s="110"/>
      <c r="K4" s="110"/>
      <c r="L4" s="110"/>
      <c r="M4" s="111"/>
      <c r="N4" s="113" t="s">
        <v>35</v>
      </c>
      <c r="O4" s="114"/>
      <c r="P4" s="114"/>
      <c r="Q4" s="114"/>
      <c r="R4" s="115"/>
      <c r="T4" s="41" t="s">
        <v>36</v>
      </c>
    </row>
    <row r="5" spans="1:31" ht="108" customHeight="1" thickBot="1" x14ac:dyDescent="0.2">
      <c r="A5" s="42" t="s">
        <v>37</v>
      </c>
      <c r="B5" s="43" t="s">
        <v>38</v>
      </c>
      <c r="C5" s="44" t="s">
        <v>39</v>
      </c>
      <c r="D5" s="45" t="s">
        <v>40</v>
      </c>
      <c r="E5" s="76" t="s">
        <v>41</v>
      </c>
      <c r="F5" s="77" t="s">
        <v>42</v>
      </c>
      <c r="G5" s="78" t="s">
        <v>43</v>
      </c>
      <c r="H5" s="77" t="s">
        <v>44</v>
      </c>
      <c r="I5" s="77" t="s">
        <v>45</v>
      </c>
      <c r="J5" s="79" t="s">
        <v>46</v>
      </c>
      <c r="K5" s="77" t="s">
        <v>47</v>
      </c>
      <c r="L5" s="78" t="s">
        <v>48</v>
      </c>
      <c r="M5" s="80" t="s">
        <v>83</v>
      </c>
      <c r="N5" s="103" t="s">
        <v>92</v>
      </c>
      <c r="O5" s="103" t="s">
        <v>89</v>
      </c>
      <c r="P5" s="103" t="s">
        <v>90</v>
      </c>
      <c r="Q5" s="103" t="s">
        <v>91</v>
      </c>
      <c r="R5" s="81" t="s">
        <v>82</v>
      </c>
      <c r="S5" s="46" t="s">
        <v>84</v>
      </c>
      <c r="T5" s="47" t="s">
        <v>88</v>
      </c>
      <c r="AD5" s="48"/>
      <c r="AE5" s="48"/>
    </row>
    <row r="6" spans="1:31" ht="45" customHeight="1" x14ac:dyDescent="0.15">
      <c r="A6" s="9"/>
      <c r="B6" s="82"/>
      <c r="C6" s="83"/>
      <c r="D6" s="96" t="str">
        <f>B6&amp;C6</f>
        <v/>
      </c>
      <c r="E6" s="50"/>
      <c r="F6" s="49"/>
      <c r="G6" s="51"/>
      <c r="H6" s="52"/>
      <c r="I6" s="52"/>
      <c r="J6" s="52"/>
      <c r="K6" s="53" t="str">
        <f>IFERROR((G6+I6/H6),"")</f>
        <v/>
      </c>
      <c r="L6" s="54" t="str">
        <f>IFERROR((H6*K6+J6),"")</f>
        <v/>
      </c>
      <c r="M6" s="55">
        <f>SUMIF($D6:$D16,D6,$L6:$L16)</f>
        <v>0</v>
      </c>
      <c r="N6" s="104"/>
      <c r="O6" s="104"/>
      <c r="P6" s="104"/>
      <c r="Q6" s="101">
        <f>IFERROR(O6*P6,"")</f>
        <v>0</v>
      </c>
      <c r="R6" s="55">
        <f>SUMIF($D6:$D16,D6,$Q6:$Q16)</f>
        <v>0</v>
      </c>
      <c r="S6" s="56">
        <f t="shared" ref="S6:S16" si="0">SUM(M6,R6)</f>
        <v>0</v>
      </c>
      <c r="T6" s="105">
        <f>IF(S6&gt;10000000,10000000,S6)</f>
        <v>0</v>
      </c>
      <c r="W6" s="57">
        <f t="shared" ref="W6:W16" si="1">IF(F6="見守り・コミュニケーション",1,2)</f>
        <v>2</v>
      </c>
      <c r="X6" s="57">
        <f t="shared" ref="X6:X16" si="2">IF(ISNUMBER(J6),1,2)</f>
        <v>2</v>
      </c>
      <c r="Y6" s="57" t="str">
        <f>IF(AND(W6=2,X6=1),"エラー","")</f>
        <v/>
      </c>
      <c r="AD6" s="48"/>
      <c r="AE6" s="58"/>
    </row>
    <row r="7" spans="1:31" ht="45" customHeight="1" x14ac:dyDescent="0.15">
      <c r="A7" s="9"/>
      <c r="B7" s="82"/>
      <c r="C7" s="83"/>
      <c r="D7" s="97" t="str">
        <f t="shared" ref="D7:D16" si="3">B7&amp;C7</f>
        <v/>
      </c>
      <c r="E7" s="59"/>
      <c r="F7" s="49"/>
      <c r="G7" s="51"/>
      <c r="H7" s="52"/>
      <c r="I7" s="52"/>
      <c r="J7" s="52"/>
      <c r="K7" s="53" t="str">
        <f t="shared" ref="K7:K16" si="4">IFERROR((G7+I7/H7),"")</f>
        <v/>
      </c>
      <c r="L7" s="54" t="str">
        <f t="shared" ref="L7:L16" si="5">IFERROR((H7*K7+J7),"")</f>
        <v/>
      </c>
      <c r="M7" s="55" t="str">
        <f>IF($D$7=$D$6,"",SUMIF($D$6:$D$16,D7,$L$6:$L$16))</f>
        <v/>
      </c>
      <c r="N7" s="104"/>
      <c r="O7" s="104"/>
      <c r="P7" s="104"/>
      <c r="Q7" s="101">
        <f t="shared" ref="Q7:Q16" si="6">IFERROR(O7*P7,"")</f>
        <v>0</v>
      </c>
      <c r="R7" s="55" t="str">
        <f>IF($D$7=$D$6,"",SUMIF($D$6:$D$16,D7,$Q$6:$Q$16))</f>
        <v/>
      </c>
      <c r="S7" s="60">
        <f t="shared" si="0"/>
        <v>0</v>
      </c>
      <c r="T7" s="106">
        <f>IF(S7&gt;10000000,10000000,S7)</f>
        <v>0</v>
      </c>
      <c r="W7" s="57">
        <f t="shared" si="1"/>
        <v>2</v>
      </c>
      <c r="X7" s="57">
        <f t="shared" si="2"/>
        <v>2</v>
      </c>
      <c r="Y7" s="57" t="str">
        <f t="shared" ref="Y7:Y16" si="7">IF(AND(W7=2,X7=1),"エラー","")</f>
        <v/>
      </c>
      <c r="AD7" s="48"/>
      <c r="AE7" s="58"/>
    </row>
    <row r="8" spans="1:31" ht="45" customHeight="1" x14ac:dyDescent="0.15">
      <c r="A8" s="9"/>
      <c r="B8" s="82"/>
      <c r="C8" s="83"/>
      <c r="D8" s="97" t="str">
        <f t="shared" si="3"/>
        <v/>
      </c>
      <c r="E8" s="50"/>
      <c r="F8" s="49"/>
      <c r="G8" s="51"/>
      <c r="H8" s="52"/>
      <c r="I8" s="52"/>
      <c r="J8" s="52"/>
      <c r="K8" s="53" t="str">
        <f t="shared" si="4"/>
        <v/>
      </c>
      <c r="L8" s="54" t="str">
        <f t="shared" si="5"/>
        <v/>
      </c>
      <c r="M8" s="55" t="str">
        <f>IF(OR(D8=$D$6,D8=$D$7),"",SUMIF($D$6:$D$16,D8,$L$6:$L$16))</f>
        <v/>
      </c>
      <c r="N8" s="104"/>
      <c r="O8" s="104"/>
      <c r="P8" s="104"/>
      <c r="Q8" s="101">
        <f t="shared" si="6"/>
        <v>0</v>
      </c>
      <c r="R8" s="55" t="str">
        <f>IF(OR(D8=$D$6,D8=$D$7),"",SUMIF($D$6:$D$16,D8,$Q$6:$Q$16))</f>
        <v/>
      </c>
      <c r="S8" s="60">
        <f t="shared" si="0"/>
        <v>0</v>
      </c>
      <c r="T8" s="106">
        <f t="shared" ref="T8" si="8">IF(S8&gt;10000000,10000000,S8)</f>
        <v>0</v>
      </c>
      <c r="W8" s="57">
        <f t="shared" si="1"/>
        <v>2</v>
      </c>
      <c r="X8" s="57">
        <f t="shared" si="2"/>
        <v>2</v>
      </c>
      <c r="Y8" s="57" t="str">
        <f t="shared" si="7"/>
        <v/>
      </c>
      <c r="AD8" s="48"/>
      <c r="AE8" s="58"/>
    </row>
    <row r="9" spans="1:31" ht="45" customHeight="1" x14ac:dyDescent="0.15">
      <c r="A9" s="9"/>
      <c r="B9" s="82"/>
      <c r="C9" s="83"/>
      <c r="D9" s="99" t="str">
        <f t="shared" si="3"/>
        <v/>
      </c>
      <c r="E9" s="59"/>
      <c r="F9" s="49"/>
      <c r="G9" s="51"/>
      <c r="H9" s="52"/>
      <c r="I9" s="52"/>
      <c r="J9" s="52"/>
      <c r="K9" s="53" t="str">
        <f t="shared" si="4"/>
        <v/>
      </c>
      <c r="L9" s="54" t="str">
        <f t="shared" si="5"/>
        <v/>
      </c>
      <c r="M9" s="55" t="str">
        <f>IF(OR(D9=$D$6,D9=$D$7,D9=$D$8),"",SUMIF($D$6:$D$16,D9,$L$6:$L$16))</f>
        <v/>
      </c>
      <c r="N9" s="104"/>
      <c r="O9" s="104"/>
      <c r="P9" s="104"/>
      <c r="Q9" s="101">
        <f t="shared" si="6"/>
        <v>0</v>
      </c>
      <c r="R9" s="55" t="str">
        <f>IF(OR(D9=$D$6,D9=$D$7,D9=$D$8),"",SUMIF($D$6:$D$16,D9,$Q$6:$Q$16))</f>
        <v/>
      </c>
      <c r="S9" s="60">
        <f t="shared" si="0"/>
        <v>0</v>
      </c>
      <c r="T9" s="106">
        <f>IF(S9&gt;10000000,10000000,S9)</f>
        <v>0</v>
      </c>
      <c r="W9" s="57">
        <f t="shared" si="1"/>
        <v>2</v>
      </c>
      <c r="X9" s="57">
        <f t="shared" si="2"/>
        <v>2</v>
      </c>
      <c r="Y9" s="57" t="str">
        <f t="shared" si="7"/>
        <v/>
      </c>
      <c r="AD9" s="48"/>
      <c r="AE9" s="58"/>
    </row>
    <row r="10" spans="1:31" ht="45" customHeight="1" x14ac:dyDescent="0.15">
      <c r="A10" s="9"/>
      <c r="B10" s="82"/>
      <c r="C10" s="83"/>
      <c r="D10" s="99" t="str">
        <f t="shared" si="3"/>
        <v/>
      </c>
      <c r="E10" s="50"/>
      <c r="F10" s="49"/>
      <c r="G10" s="51"/>
      <c r="H10" s="52"/>
      <c r="I10" s="52"/>
      <c r="J10" s="52"/>
      <c r="K10" s="53" t="str">
        <f t="shared" si="4"/>
        <v/>
      </c>
      <c r="L10" s="54" t="str">
        <f t="shared" si="5"/>
        <v/>
      </c>
      <c r="M10" s="55" t="str">
        <f>IF(OR(D10=$D$6,D10=$D$7,D10=$D$8,D10=$D$9),"",SUMIF($D$6:$D$16,D10,$L$6:$L$16))</f>
        <v/>
      </c>
      <c r="N10" s="104"/>
      <c r="O10" s="104"/>
      <c r="P10" s="104"/>
      <c r="Q10" s="101">
        <f t="shared" si="6"/>
        <v>0</v>
      </c>
      <c r="R10" s="55" t="str">
        <f>IF(OR(D10=$D$6,D10=$D$7,D10=$D$8,D10=$D$9),"",SUMIF($D$6:$D$16,D10,$Q$6:$Q$16))</f>
        <v/>
      </c>
      <c r="S10" s="60">
        <f t="shared" si="0"/>
        <v>0</v>
      </c>
      <c r="T10" s="106">
        <f t="shared" ref="T10:T16" si="9">IF(S10&gt;10000000,10000000,S10)</f>
        <v>0</v>
      </c>
      <c r="W10" s="57">
        <f t="shared" si="1"/>
        <v>2</v>
      </c>
      <c r="X10" s="57">
        <f t="shared" si="2"/>
        <v>2</v>
      </c>
      <c r="Y10" s="57" t="str">
        <f t="shared" si="7"/>
        <v/>
      </c>
      <c r="AD10" s="48"/>
      <c r="AE10" s="58"/>
    </row>
    <row r="11" spans="1:31" ht="45" customHeight="1" x14ac:dyDescent="0.15">
      <c r="A11" s="9"/>
      <c r="B11" s="82"/>
      <c r="C11" s="83"/>
      <c r="D11" s="99" t="str">
        <f t="shared" si="3"/>
        <v/>
      </c>
      <c r="E11" s="59"/>
      <c r="F11" s="49"/>
      <c r="G11" s="51"/>
      <c r="H11" s="52"/>
      <c r="I11" s="52"/>
      <c r="J11" s="52"/>
      <c r="K11" s="53" t="str">
        <f t="shared" si="4"/>
        <v/>
      </c>
      <c r="L11" s="54" t="str">
        <f t="shared" si="5"/>
        <v/>
      </c>
      <c r="M11" s="55" t="str">
        <f>IF(OR(D11=$D$6,D11=$D$7,D11=$D$8,D11=$D$9,D11=$D$10),"",SUMIF($D$6:$D$16,D11,$L$6:$L$16))</f>
        <v/>
      </c>
      <c r="N11" s="104"/>
      <c r="O11" s="104"/>
      <c r="P11" s="104"/>
      <c r="Q11" s="101">
        <f t="shared" si="6"/>
        <v>0</v>
      </c>
      <c r="R11" s="55" t="str">
        <f>IF(OR(D11=$D$6,D11=$D$7,D11=$D$8,D11=$D$9,D11=$D$10),"",SUMIF($D$6:$D$16,D11,$Q$6:$Q$16))</f>
        <v/>
      </c>
      <c r="S11" s="60">
        <f t="shared" si="0"/>
        <v>0</v>
      </c>
      <c r="T11" s="106">
        <f t="shared" si="9"/>
        <v>0</v>
      </c>
      <c r="W11" s="57">
        <f t="shared" si="1"/>
        <v>2</v>
      </c>
      <c r="X11" s="57">
        <f t="shared" si="2"/>
        <v>2</v>
      </c>
      <c r="Y11" s="57" t="str">
        <f t="shared" si="7"/>
        <v/>
      </c>
      <c r="AE11" s="58"/>
    </row>
    <row r="12" spans="1:31" ht="45" customHeight="1" x14ac:dyDescent="0.15">
      <c r="A12" s="9"/>
      <c r="B12" s="82"/>
      <c r="C12" s="83"/>
      <c r="D12" s="99" t="str">
        <f t="shared" si="3"/>
        <v/>
      </c>
      <c r="E12" s="50"/>
      <c r="F12" s="49"/>
      <c r="G12" s="51"/>
      <c r="H12" s="52"/>
      <c r="I12" s="52"/>
      <c r="J12" s="52"/>
      <c r="K12" s="53" t="str">
        <f t="shared" si="4"/>
        <v/>
      </c>
      <c r="L12" s="54" t="str">
        <f t="shared" si="5"/>
        <v/>
      </c>
      <c r="M12" s="55" t="str">
        <f>IF(OR(D12=$D$6,D12=$D$7,D12=$D$8,D12=$D$9,D12=$D$10,D12=$D$11),"",SUMIF($D$6:$D$16,D12,$L$6:$L$16))</f>
        <v/>
      </c>
      <c r="N12" s="104"/>
      <c r="O12" s="104"/>
      <c r="P12" s="104"/>
      <c r="Q12" s="101">
        <f t="shared" si="6"/>
        <v>0</v>
      </c>
      <c r="R12" s="55" t="str">
        <f>IF(OR(D12=$D$6,D12=$D$7,D12=$D$8,D12=$D$9,D12=$D$10,D12=$D$11),"",SUMIF($D$6:$D$16,D12,$Q$6:$Q$16))</f>
        <v/>
      </c>
      <c r="S12" s="60">
        <f t="shared" si="0"/>
        <v>0</v>
      </c>
      <c r="T12" s="106">
        <f t="shared" si="9"/>
        <v>0</v>
      </c>
      <c r="W12" s="57">
        <f t="shared" si="1"/>
        <v>2</v>
      </c>
      <c r="X12" s="57">
        <f t="shared" si="2"/>
        <v>2</v>
      </c>
      <c r="Y12" s="57" t="str">
        <f t="shared" si="7"/>
        <v/>
      </c>
      <c r="AE12" s="58"/>
    </row>
    <row r="13" spans="1:31" ht="45" customHeight="1" x14ac:dyDescent="0.15">
      <c r="A13" s="9"/>
      <c r="B13" s="82"/>
      <c r="C13" s="83"/>
      <c r="D13" s="99" t="str">
        <f t="shared" si="3"/>
        <v/>
      </c>
      <c r="E13" s="59"/>
      <c r="F13" s="49"/>
      <c r="G13" s="51"/>
      <c r="H13" s="52"/>
      <c r="I13" s="52"/>
      <c r="J13" s="52"/>
      <c r="K13" s="53" t="str">
        <f t="shared" si="4"/>
        <v/>
      </c>
      <c r="L13" s="54" t="str">
        <f t="shared" si="5"/>
        <v/>
      </c>
      <c r="M13" s="55" t="str">
        <f>IF(OR(D13=$D$6,D13=$D$7,D13=$D$8,D13=$D$9,D13=$D$10,D13=$D$11,D13=$D$12),"",SUMIF($D$6:$D$16,D13,$L$6:$L$16))</f>
        <v/>
      </c>
      <c r="N13" s="104"/>
      <c r="O13" s="104"/>
      <c r="P13" s="104"/>
      <c r="Q13" s="101">
        <f t="shared" si="6"/>
        <v>0</v>
      </c>
      <c r="R13" s="55" t="str">
        <f>IF(OR(D13=$D$6,D13=$D$7,D13=$D$8,D13=$D$9,D13=$D$10,D13=$D$11,D13=$D$12),"",SUMIF($D$6:$D$16,D13,$Q$6:$Q$16))</f>
        <v/>
      </c>
      <c r="S13" s="60">
        <f t="shared" si="0"/>
        <v>0</v>
      </c>
      <c r="T13" s="106">
        <f t="shared" si="9"/>
        <v>0</v>
      </c>
      <c r="W13" s="57">
        <f t="shared" si="1"/>
        <v>2</v>
      </c>
      <c r="X13" s="57">
        <f t="shared" si="2"/>
        <v>2</v>
      </c>
      <c r="Y13" s="57" t="str">
        <f t="shared" si="7"/>
        <v/>
      </c>
    </row>
    <row r="14" spans="1:31" ht="45" customHeight="1" x14ac:dyDescent="0.15">
      <c r="A14" s="9"/>
      <c r="B14" s="82"/>
      <c r="C14" s="83"/>
      <c r="D14" s="99" t="str">
        <f>B14&amp;C14</f>
        <v/>
      </c>
      <c r="E14" s="50"/>
      <c r="F14" s="49"/>
      <c r="G14" s="51"/>
      <c r="H14" s="52"/>
      <c r="I14" s="52"/>
      <c r="J14" s="52"/>
      <c r="K14" s="53" t="str">
        <f t="shared" si="4"/>
        <v/>
      </c>
      <c r="L14" s="54" t="str">
        <f t="shared" si="5"/>
        <v/>
      </c>
      <c r="M14" s="55" t="str">
        <f>IF(OR(D14=$D$6,D14=$D$7,D14=$D$8,D14=$D$9,D14=$D$10,D14=$D$11,D14=$D$12,D14=$D$13),"",SUMIF($D$6:$D$16,D14,$L$6:$L$16))</f>
        <v/>
      </c>
      <c r="N14" s="104"/>
      <c r="O14" s="104"/>
      <c r="P14" s="104"/>
      <c r="Q14" s="101">
        <f t="shared" si="6"/>
        <v>0</v>
      </c>
      <c r="R14" s="55" t="str">
        <f>IF(OR(D14=$D$6,D14=$D$7,D14=$D$8,D14=$D$9,D14=$D$10,D14=$D$11,D14=$D$12,D14=$D$13),"",SUMIF($D$6:$D$16,D14,$Q$6:$Q$16))</f>
        <v/>
      </c>
      <c r="S14" s="60">
        <f t="shared" si="0"/>
        <v>0</v>
      </c>
      <c r="T14" s="106">
        <f t="shared" si="9"/>
        <v>0</v>
      </c>
      <c r="W14" s="57">
        <f t="shared" si="1"/>
        <v>2</v>
      </c>
      <c r="X14" s="57">
        <f t="shared" si="2"/>
        <v>2</v>
      </c>
      <c r="Y14" s="57" t="str">
        <f t="shared" si="7"/>
        <v/>
      </c>
    </row>
    <row r="15" spans="1:31" ht="45" customHeight="1" x14ac:dyDescent="0.15">
      <c r="A15" s="9"/>
      <c r="B15" s="82"/>
      <c r="C15" s="83"/>
      <c r="D15" s="99" t="str">
        <f t="shared" si="3"/>
        <v/>
      </c>
      <c r="E15" s="59"/>
      <c r="F15" s="49"/>
      <c r="G15" s="51"/>
      <c r="H15" s="52"/>
      <c r="I15" s="52"/>
      <c r="J15" s="52"/>
      <c r="K15" s="53" t="str">
        <f t="shared" si="4"/>
        <v/>
      </c>
      <c r="L15" s="54" t="str">
        <f t="shared" si="5"/>
        <v/>
      </c>
      <c r="M15" s="55" t="str">
        <f>IF(OR(D15=$D$6,D15=$D$7,D15=$D$8,D15=$D$9,D15=$D$10,D15=$D$11,D15=$D$12,D15=$D$13,D15=$D$14),"",SUMIF($D$6:$D$16,D15,$L$6:$L$16))</f>
        <v/>
      </c>
      <c r="N15" s="104"/>
      <c r="O15" s="104"/>
      <c r="P15" s="104"/>
      <c r="Q15" s="101">
        <f t="shared" si="6"/>
        <v>0</v>
      </c>
      <c r="R15" s="55" t="str">
        <f>IF(OR(D15=$D$6,D15=$D$7,D15=$D$8,D15=$D$9,D15=$D$10,D15=$D$11,D15=$D$12,D15=$D$13,D15=$D$14),"",SUMIF($D$6:$D$16,D15,$Q$6:$Q$16))</f>
        <v/>
      </c>
      <c r="S15" s="60">
        <f t="shared" si="0"/>
        <v>0</v>
      </c>
      <c r="T15" s="106">
        <f t="shared" si="9"/>
        <v>0</v>
      </c>
      <c r="W15" s="57">
        <f t="shared" si="1"/>
        <v>2</v>
      </c>
      <c r="X15" s="57">
        <f t="shared" si="2"/>
        <v>2</v>
      </c>
      <c r="Y15" s="57" t="str">
        <f t="shared" si="7"/>
        <v/>
      </c>
    </row>
    <row r="16" spans="1:31" ht="45" customHeight="1" x14ac:dyDescent="0.15">
      <c r="A16" s="9"/>
      <c r="B16" s="82"/>
      <c r="C16" s="83"/>
      <c r="D16" s="99" t="str">
        <f t="shared" si="3"/>
        <v/>
      </c>
      <c r="E16" s="50"/>
      <c r="F16" s="49"/>
      <c r="G16" s="51"/>
      <c r="H16" s="52"/>
      <c r="I16" s="52"/>
      <c r="J16" s="52"/>
      <c r="K16" s="53" t="str">
        <f t="shared" si="4"/>
        <v/>
      </c>
      <c r="L16" s="54" t="str">
        <f t="shared" si="5"/>
        <v/>
      </c>
      <c r="M16" s="55" t="str">
        <f>IF(OR(D16=$D$6,D16=$D$7,D16=$D$8,D16=$D$9,D16=$D$10,D16=$D$11,D16=$D$12,D16=$D$13,D16=$D$14,D16=$D$15),"",SUMIF($D$6:$D$16,D16,$L$6:$L$16))</f>
        <v/>
      </c>
      <c r="N16" s="104"/>
      <c r="O16" s="104"/>
      <c r="P16" s="104"/>
      <c r="Q16" s="101">
        <f t="shared" si="6"/>
        <v>0</v>
      </c>
      <c r="R16" s="55" t="str">
        <f>IF(OR(D16=$D$6,D16=$D$7,D16=$D$8,D16=$D$9,D16=$D$10,D16=$D$11,D16=$D$12,D16=$D$13,D16=$D$14,D16=$D$15),"",SUMIF($D$6:$D$16,D16,$Q$6:$Q$16))</f>
        <v/>
      </c>
      <c r="S16" s="60">
        <f t="shared" si="0"/>
        <v>0</v>
      </c>
      <c r="T16" s="106">
        <f t="shared" si="9"/>
        <v>0</v>
      </c>
      <c r="W16" s="57">
        <f t="shared" si="1"/>
        <v>2</v>
      </c>
      <c r="X16" s="57">
        <f t="shared" si="2"/>
        <v>2</v>
      </c>
      <c r="Y16" s="57" t="str">
        <f t="shared" si="7"/>
        <v/>
      </c>
    </row>
    <row r="17" spans="1:260" ht="45" customHeight="1" thickBot="1" x14ac:dyDescent="0.2">
      <c r="A17" s="61"/>
      <c r="B17" s="61"/>
      <c r="C17" s="98"/>
      <c r="D17" s="100"/>
      <c r="E17" s="62"/>
      <c r="F17" s="61"/>
      <c r="G17" s="63"/>
      <c r="H17" s="64"/>
      <c r="I17" s="64"/>
      <c r="J17" s="64"/>
      <c r="K17" s="65"/>
      <c r="L17" s="66">
        <f>SUM(L6:L16)</f>
        <v>0</v>
      </c>
      <c r="M17" s="67">
        <f>SUM(M6:M16)</f>
        <v>0</v>
      </c>
      <c r="N17" s="102"/>
      <c r="O17" s="102"/>
      <c r="P17" s="102"/>
      <c r="Q17" s="102"/>
      <c r="R17" s="68">
        <f>SUM(R6:R16)</f>
        <v>0</v>
      </c>
      <c r="S17" s="69">
        <f>SUM(S6:S16)</f>
        <v>0</v>
      </c>
      <c r="T17" s="107">
        <f>SUM(T6:T16)</f>
        <v>0</v>
      </c>
    </row>
    <row r="18" spans="1:260" s="1" customFormat="1" ht="17.25" x14ac:dyDescent="0.15">
      <c r="A18" s="5"/>
      <c r="B18" s="5"/>
      <c r="C18" s="11"/>
      <c r="D18" s="11"/>
      <c r="E18" s="11"/>
      <c r="F18" s="11"/>
      <c r="G18" s="5"/>
      <c r="H18" s="11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30"/>
      <c r="V18" s="24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</row>
    <row r="19" spans="1:260" s="1" customFormat="1" ht="18.75" x14ac:dyDescent="0.15">
      <c r="A19" s="74" t="s">
        <v>49</v>
      </c>
      <c r="B19" s="71"/>
      <c r="C19" s="71"/>
      <c r="D19" s="71"/>
      <c r="E19" s="11"/>
      <c r="F19" s="11"/>
      <c r="G19" s="5"/>
      <c r="H19" s="11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"/>
      <c r="U19" s="24"/>
      <c r="V19" s="30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</row>
    <row r="20" spans="1:260" s="1" customFormat="1" ht="18.75" x14ac:dyDescent="0.15">
      <c r="A20" s="93" t="s">
        <v>50</v>
      </c>
      <c r="B20" s="34"/>
      <c r="C20" s="34"/>
      <c r="D20" s="34"/>
      <c r="E20" s="14"/>
      <c r="F20" s="14"/>
      <c r="G20" s="12"/>
      <c r="H20" s="12"/>
      <c r="I20" s="12"/>
      <c r="J20" s="12"/>
      <c r="K20" s="3"/>
      <c r="L20" s="3"/>
      <c r="M20" s="3"/>
      <c r="N20" s="3"/>
      <c r="O20" s="3"/>
      <c r="P20" s="3"/>
      <c r="Q20" s="3"/>
      <c r="R20" s="3"/>
      <c r="S20" s="3"/>
      <c r="T20" s="2"/>
      <c r="U20" s="31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</row>
    <row r="21" spans="1:260" s="1" customFormat="1" ht="18.75" x14ac:dyDescent="0.15">
      <c r="A21" s="93" t="s">
        <v>51</v>
      </c>
      <c r="B21" s="34"/>
      <c r="C21" s="34"/>
      <c r="D21" s="34"/>
      <c r="E21" s="14"/>
      <c r="F21" s="14"/>
      <c r="G21" s="12"/>
      <c r="H21" s="12"/>
      <c r="I21" s="12"/>
      <c r="J21" s="12"/>
      <c r="K21" s="3"/>
      <c r="L21" s="3"/>
      <c r="M21" s="3"/>
      <c r="N21" s="3"/>
      <c r="O21" s="3"/>
      <c r="P21" s="3"/>
      <c r="Q21" s="3"/>
      <c r="R21" s="3"/>
      <c r="S21" s="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</row>
    <row r="22" spans="1:260" s="1" customFormat="1" ht="18.75" x14ac:dyDescent="0.15">
      <c r="A22" s="93" t="s">
        <v>52</v>
      </c>
      <c r="B22" s="34"/>
      <c r="C22" s="34"/>
      <c r="D22" s="34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</row>
    <row r="23" spans="1:260" s="1" customFormat="1" ht="18.75" x14ac:dyDescent="0.15">
      <c r="A23" s="93" t="s">
        <v>53</v>
      </c>
      <c r="B23" s="34"/>
      <c r="C23" s="34"/>
      <c r="D23" s="34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28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</row>
    <row r="24" spans="1:260" ht="18.75" x14ac:dyDescent="0.15">
      <c r="A24" s="93" t="s">
        <v>54</v>
      </c>
      <c r="B24" s="94"/>
      <c r="C24" s="94"/>
      <c r="D24" s="94"/>
      <c r="E24" s="70"/>
      <c r="F24" s="71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</row>
    <row r="25" spans="1:260" ht="18.75" x14ac:dyDescent="0.15">
      <c r="A25" s="93" t="s">
        <v>55</v>
      </c>
      <c r="B25" s="94"/>
      <c r="C25" s="94"/>
      <c r="D25" s="94"/>
      <c r="E25" s="70"/>
      <c r="F25" s="71"/>
      <c r="G25" s="72"/>
      <c r="H25" s="72"/>
      <c r="I25" s="72"/>
      <c r="J25" s="72"/>
      <c r="K25" s="72"/>
      <c r="L25" s="72"/>
      <c r="R25" s="73"/>
    </row>
    <row r="26" spans="1:260" ht="18.75" x14ac:dyDescent="0.15">
      <c r="A26" s="95" t="s">
        <v>56</v>
      </c>
      <c r="B26" s="75"/>
      <c r="C26" s="75"/>
      <c r="D26" s="75"/>
      <c r="E26" s="70"/>
      <c r="F26" s="71"/>
      <c r="G26" s="72"/>
      <c r="H26" s="72"/>
      <c r="I26" s="72"/>
      <c r="J26" s="72"/>
      <c r="K26" s="72"/>
      <c r="L26" s="72"/>
      <c r="R26" s="73"/>
    </row>
  </sheetData>
  <sheetProtection algorithmName="SHA-512" hashValue="xKeUXdsls42Q7+DsSWVVgSgslTfJ20Q4xJ5eAwS6yDlguYwiMq9qGmp3xGeXHDaBugq2XrrLS2qXKql6oaHDoQ==" saltValue="u5FgHgqdfsfQt/VBkgwDjw==" spinCount="100000" sheet="1" objects="1" scenarios="1"/>
  <mergeCells count="3">
    <mergeCell ref="E4:M4"/>
    <mergeCell ref="A2:T2"/>
    <mergeCell ref="N4:R4"/>
  </mergeCells>
  <phoneticPr fontId="31"/>
  <dataValidations count="3">
    <dataValidation type="list" allowBlank="1" showInputMessage="1" showErrorMessage="1" sqref="WVK983012:WVK983025 IY6:IY16 SU6:SU16 ACQ6:ACQ16 AMM6:AMM16 AWI6:AWI16 BGE6:BGE16 BQA6:BQA16 BZW6:BZW16 CJS6:CJS16 CTO6:CTO16 DDK6:DDK16 DNG6:DNG16 DXC6:DXC16 EGY6:EGY16 EQU6:EQU16 FAQ6:FAQ16 FKM6:FKM16 FUI6:FUI16 GEE6:GEE16 GOA6:GOA16 GXW6:GXW16 HHS6:HHS16 HRO6:HRO16 IBK6:IBK16 ILG6:ILG16 IVC6:IVC16 JEY6:JEY16 JOU6:JOU16 JYQ6:JYQ16 KIM6:KIM16 KSI6:KSI16 LCE6:LCE16 LMA6:LMA16 LVW6:LVW16 MFS6:MFS16 MPO6:MPO16 MZK6:MZK16 NJG6:NJG16 NTC6:NTC16 OCY6:OCY16 OMU6:OMU16 OWQ6:OWQ16 PGM6:PGM16 PQI6:PQI16 QAE6:QAE16 QKA6:QKA16 QTW6:QTW16 RDS6:RDS16 RNO6:RNO16 RXK6:RXK16 SHG6:SHG16 SRC6:SRC16 TAY6:TAY16 TKU6:TKU16 TUQ6:TUQ16 UEM6:UEM16 UOI6:UOI16 UYE6:UYE16 VIA6:VIA16 VRW6:VRW16 WBS6:WBS16 WLO6:WLO16 WVK6:WVK16 A65508:A65521 IY65508:IY65521 SU65508:SU65521 ACQ65508:ACQ65521 AMM65508:AMM65521 AWI65508:AWI65521 BGE65508:BGE65521 BQA65508:BQA65521 BZW65508:BZW65521 CJS65508:CJS65521 CTO65508:CTO65521 DDK65508:DDK65521 DNG65508:DNG65521 DXC65508:DXC65521 EGY65508:EGY65521 EQU65508:EQU65521 FAQ65508:FAQ65521 FKM65508:FKM65521 FUI65508:FUI65521 GEE65508:GEE65521 GOA65508:GOA65521 GXW65508:GXW65521 HHS65508:HHS65521 HRO65508:HRO65521 IBK65508:IBK65521 ILG65508:ILG65521 IVC65508:IVC65521 JEY65508:JEY65521 JOU65508:JOU65521 JYQ65508:JYQ65521 KIM65508:KIM65521 KSI65508:KSI65521 LCE65508:LCE65521 LMA65508:LMA65521 LVW65508:LVW65521 MFS65508:MFS65521 MPO65508:MPO65521 MZK65508:MZK65521 NJG65508:NJG65521 NTC65508:NTC65521 OCY65508:OCY65521 OMU65508:OMU65521 OWQ65508:OWQ65521 PGM65508:PGM65521 PQI65508:PQI65521 QAE65508:QAE65521 QKA65508:QKA65521 QTW65508:QTW65521 RDS65508:RDS65521 RNO65508:RNO65521 RXK65508:RXK65521 SHG65508:SHG65521 SRC65508:SRC65521 TAY65508:TAY65521 TKU65508:TKU65521 TUQ65508:TUQ65521 UEM65508:UEM65521 UOI65508:UOI65521 UYE65508:UYE65521 VIA65508:VIA65521 VRW65508:VRW65521 WBS65508:WBS65521 WLO65508:WLO65521 WVK65508:WVK65521 A131044:A131057 IY131044:IY131057 SU131044:SU131057 ACQ131044:ACQ131057 AMM131044:AMM131057 AWI131044:AWI131057 BGE131044:BGE131057 BQA131044:BQA131057 BZW131044:BZW131057 CJS131044:CJS131057 CTO131044:CTO131057 DDK131044:DDK131057 DNG131044:DNG131057 DXC131044:DXC131057 EGY131044:EGY131057 EQU131044:EQU131057 FAQ131044:FAQ131057 FKM131044:FKM131057 FUI131044:FUI131057 GEE131044:GEE131057 GOA131044:GOA131057 GXW131044:GXW131057 HHS131044:HHS131057 HRO131044:HRO131057 IBK131044:IBK131057 ILG131044:ILG131057 IVC131044:IVC131057 JEY131044:JEY131057 JOU131044:JOU131057 JYQ131044:JYQ131057 KIM131044:KIM131057 KSI131044:KSI131057 LCE131044:LCE131057 LMA131044:LMA131057 LVW131044:LVW131057 MFS131044:MFS131057 MPO131044:MPO131057 MZK131044:MZK131057 NJG131044:NJG131057 NTC131044:NTC131057 OCY131044:OCY131057 OMU131044:OMU131057 OWQ131044:OWQ131057 PGM131044:PGM131057 PQI131044:PQI131057 QAE131044:QAE131057 QKA131044:QKA131057 QTW131044:QTW131057 RDS131044:RDS131057 RNO131044:RNO131057 RXK131044:RXK131057 SHG131044:SHG131057 SRC131044:SRC131057 TAY131044:TAY131057 TKU131044:TKU131057 TUQ131044:TUQ131057 UEM131044:UEM131057 UOI131044:UOI131057 UYE131044:UYE131057 VIA131044:VIA131057 VRW131044:VRW131057 WBS131044:WBS131057 WLO131044:WLO131057 WVK131044:WVK131057 A196580:A196593 IY196580:IY196593 SU196580:SU196593 ACQ196580:ACQ196593 AMM196580:AMM196593 AWI196580:AWI196593 BGE196580:BGE196593 BQA196580:BQA196593 BZW196580:BZW196593 CJS196580:CJS196593 CTO196580:CTO196593 DDK196580:DDK196593 DNG196580:DNG196593 DXC196580:DXC196593 EGY196580:EGY196593 EQU196580:EQU196593 FAQ196580:FAQ196593 FKM196580:FKM196593 FUI196580:FUI196593 GEE196580:GEE196593 GOA196580:GOA196593 GXW196580:GXW196593 HHS196580:HHS196593 HRO196580:HRO196593 IBK196580:IBK196593 ILG196580:ILG196593 IVC196580:IVC196593 JEY196580:JEY196593 JOU196580:JOU196593 JYQ196580:JYQ196593 KIM196580:KIM196593 KSI196580:KSI196593 LCE196580:LCE196593 LMA196580:LMA196593 LVW196580:LVW196593 MFS196580:MFS196593 MPO196580:MPO196593 MZK196580:MZK196593 NJG196580:NJG196593 NTC196580:NTC196593 OCY196580:OCY196593 OMU196580:OMU196593 OWQ196580:OWQ196593 PGM196580:PGM196593 PQI196580:PQI196593 QAE196580:QAE196593 QKA196580:QKA196593 QTW196580:QTW196593 RDS196580:RDS196593 RNO196580:RNO196593 RXK196580:RXK196593 SHG196580:SHG196593 SRC196580:SRC196593 TAY196580:TAY196593 TKU196580:TKU196593 TUQ196580:TUQ196593 UEM196580:UEM196593 UOI196580:UOI196593 UYE196580:UYE196593 VIA196580:VIA196593 VRW196580:VRW196593 WBS196580:WBS196593 WLO196580:WLO196593 WVK196580:WVK196593 A262116:A262129 IY262116:IY262129 SU262116:SU262129 ACQ262116:ACQ262129 AMM262116:AMM262129 AWI262116:AWI262129 BGE262116:BGE262129 BQA262116:BQA262129 BZW262116:BZW262129 CJS262116:CJS262129 CTO262116:CTO262129 DDK262116:DDK262129 DNG262116:DNG262129 DXC262116:DXC262129 EGY262116:EGY262129 EQU262116:EQU262129 FAQ262116:FAQ262129 FKM262116:FKM262129 FUI262116:FUI262129 GEE262116:GEE262129 GOA262116:GOA262129 GXW262116:GXW262129 HHS262116:HHS262129 HRO262116:HRO262129 IBK262116:IBK262129 ILG262116:ILG262129 IVC262116:IVC262129 JEY262116:JEY262129 JOU262116:JOU262129 JYQ262116:JYQ262129 KIM262116:KIM262129 KSI262116:KSI262129 LCE262116:LCE262129 LMA262116:LMA262129 LVW262116:LVW262129 MFS262116:MFS262129 MPO262116:MPO262129 MZK262116:MZK262129 NJG262116:NJG262129 NTC262116:NTC262129 OCY262116:OCY262129 OMU262116:OMU262129 OWQ262116:OWQ262129 PGM262116:PGM262129 PQI262116:PQI262129 QAE262116:QAE262129 QKA262116:QKA262129 QTW262116:QTW262129 RDS262116:RDS262129 RNO262116:RNO262129 RXK262116:RXK262129 SHG262116:SHG262129 SRC262116:SRC262129 TAY262116:TAY262129 TKU262116:TKU262129 TUQ262116:TUQ262129 UEM262116:UEM262129 UOI262116:UOI262129 UYE262116:UYE262129 VIA262116:VIA262129 VRW262116:VRW262129 WBS262116:WBS262129 WLO262116:WLO262129 WVK262116:WVK262129 A327652:A327665 IY327652:IY327665 SU327652:SU327665 ACQ327652:ACQ327665 AMM327652:AMM327665 AWI327652:AWI327665 BGE327652:BGE327665 BQA327652:BQA327665 BZW327652:BZW327665 CJS327652:CJS327665 CTO327652:CTO327665 DDK327652:DDK327665 DNG327652:DNG327665 DXC327652:DXC327665 EGY327652:EGY327665 EQU327652:EQU327665 FAQ327652:FAQ327665 FKM327652:FKM327665 FUI327652:FUI327665 GEE327652:GEE327665 GOA327652:GOA327665 GXW327652:GXW327665 HHS327652:HHS327665 HRO327652:HRO327665 IBK327652:IBK327665 ILG327652:ILG327665 IVC327652:IVC327665 JEY327652:JEY327665 JOU327652:JOU327665 JYQ327652:JYQ327665 KIM327652:KIM327665 KSI327652:KSI327665 LCE327652:LCE327665 LMA327652:LMA327665 LVW327652:LVW327665 MFS327652:MFS327665 MPO327652:MPO327665 MZK327652:MZK327665 NJG327652:NJG327665 NTC327652:NTC327665 OCY327652:OCY327665 OMU327652:OMU327665 OWQ327652:OWQ327665 PGM327652:PGM327665 PQI327652:PQI327665 QAE327652:QAE327665 QKA327652:QKA327665 QTW327652:QTW327665 RDS327652:RDS327665 RNO327652:RNO327665 RXK327652:RXK327665 SHG327652:SHG327665 SRC327652:SRC327665 TAY327652:TAY327665 TKU327652:TKU327665 TUQ327652:TUQ327665 UEM327652:UEM327665 UOI327652:UOI327665 UYE327652:UYE327665 VIA327652:VIA327665 VRW327652:VRW327665 WBS327652:WBS327665 WLO327652:WLO327665 WVK327652:WVK327665 A393188:A393201 IY393188:IY393201 SU393188:SU393201 ACQ393188:ACQ393201 AMM393188:AMM393201 AWI393188:AWI393201 BGE393188:BGE393201 BQA393188:BQA393201 BZW393188:BZW393201 CJS393188:CJS393201 CTO393188:CTO393201 DDK393188:DDK393201 DNG393188:DNG393201 DXC393188:DXC393201 EGY393188:EGY393201 EQU393188:EQU393201 FAQ393188:FAQ393201 FKM393188:FKM393201 FUI393188:FUI393201 GEE393188:GEE393201 GOA393188:GOA393201 GXW393188:GXW393201 HHS393188:HHS393201 HRO393188:HRO393201 IBK393188:IBK393201 ILG393188:ILG393201 IVC393188:IVC393201 JEY393188:JEY393201 JOU393188:JOU393201 JYQ393188:JYQ393201 KIM393188:KIM393201 KSI393188:KSI393201 LCE393188:LCE393201 LMA393188:LMA393201 LVW393188:LVW393201 MFS393188:MFS393201 MPO393188:MPO393201 MZK393188:MZK393201 NJG393188:NJG393201 NTC393188:NTC393201 OCY393188:OCY393201 OMU393188:OMU393201 OWQ393188:OWQ393201 PGM393188:PGM393201 PQI393188:PQI393201 QAE393188:QAE393201 QKA393188:QKA393201 QTW393188:QTW393201 RDS393188:RDS393201 RNO393188:RNO393201 RXK393188:RXK393201 SHG393188:SHG393201 SRC393188:SRC393201 TAY393188:TAY393201 TKU393188:TKU393201 TUQ393188:TUQ393201 UEM393188:UEM393201 UOI393188:UOI393201 UYE393188:UYE393201 VIA393188:VIA393201 VRW393188:VRW393201 WBS393188:WBS393201 WLO393188:WLO393201 WVK393188:WVK393201 A458724:A458737 IY458724:IY458737 SU458724:SU458737 ACQ458724:ACQ458737 AMM458724:AMM458737 AWI458724:AWI458737 BGE458724:BGE458737 BQA458724:BQA458737 BZW458724:BZW458737 CJS458724:CJS458737 CTO458724:CTO458737 DDK458724:DDK458737 DNG458724:DNG458737 DXC458724:DXC458737 EGY458724:EGY458737 EQU458724:EQU458737 FAQ458724:FAQ458737 FKM458724:FKM458737 FUI458724:FUI458737 GEE458724:GEE458737 GOA458724:GOA458737 GXW458724:GXW458737 HHS458724:HHS458737 HRO458724:HRO458737 IBK458724:IBK458737 ILG458724:ILG458737 IVC458724:IVC458737 JEY458724:JEY458737 JOU458724:JOU458737 JYQ458724:JYQ458737 KIM458724:KIM458737 KSI458724:KSI458737 LCE458724:LCE458737 LMA458724:LMA458737 LVW458724:LVW458737 MFS458724:MFS458737 MPO458724:MPO458737 MZK458724:MZK458737 NJG458724:NJG458737 NTC458724:NTC458737 OCY458724:OCY458737 OMU458724:OMU458737 OWQ458724:OWQ458737 PGM458724:PGM458737 PQI458724:PQI458737 QAE458724:QAE458737 QKA458724:QKA458737 QTW458724:QTW458737 RDS458724:RDS458737 RNO458724:RNO458737 RXK458724:RXK458737 SHG458724:SHG458737 SRC458724:SRC458737 TAY458724:TAY458737 TKU458724:TKU458737 TUQ458724:TUQ458737 UEM458724:UEM458737 UOI458724:UOI458737 UYE458724:UYE458737 VIA458724:VIA458737 VRW458724:VRW458737 WBS458724:WBS458737 WLO458724:WLO458737 WVK458724:WVK458737 A524260:A524273 IY524260:IY524273 SU524260:SU524273 ACQ524260:ACQ524273 AMM524260:AMM524273 AWI524260:AWI524273 BGE524260:BGE524273 BQA524260:BQA524273 BZW524260:BZW524273 CJS524260:CJS524273 CTO524260:CTO524273 DDK524260:DDK524273 DNG524260:DNG524273 DXC524260:DXC524273 EGY524260:EGY524273 EQU524260:EQU524273 FAQ524260:FAQ524273 FKM524260:FKM524273 FUI524260:FUI524273 GEE524260:GEE524273 GOA524260:GOA524273 GXW524260:GXW524273 HHS524260:HHS524273 HRO524260:HRO524273 IBK524260:IBK524273 ILG524260:ILG524273 IVC524260:IVC524273 JEY524260:JEY524273 JOU524260:JOU524273 JYQ524260:JYQ524273 KIM524260:KIM524273 KSI524260:KSI524273 LCE524260:LCE524273 LMA524260:LMA524273 LVW524260:LVW524273 MFS524260:MFS524273 MPO524260:MPO524273 MZK524260:MZK524273 NJG524260:NJG524273 NTC524260:NTC524273 OCY524260:OCY524273 OMU524260:OMU524273 OWQ524260:OWQ524273 PGM524260:PGM524273 PQI524260:PQI524273 QAE524260:QAE524273 QKA524260:QKA524273 QTW524260:QTW524273 RDS524260:RDS524273 RNO524260:RNO524273 RXK524260:RXK524273 SHG524260:SHG524273 SRC524260:SRC524273 TAY524260:TAY524273 TKU524260:TKU524273 TUQ524260:TUQ524273 UEM524260:UEM524273 UOI524260:UOI524273 UYE524260:UYE524273 VIA524260:VIA524273 VRW524260:VRW524273 WBS524260:WBS524273 WLO524260:WLO524273 WVK524260:WVK524273 A589796:A589809 IY589796:IY589809 SU589796:SU589809 ACQ589796:ACQ589809 AMM589796:AMM589809 AWI589796:AWI589809 BGE589796:BGE589809 BQA589796:BQA589809 BZW589796:BZW589809 CJS589796:CJS589809 CTO589796:CTO589809 DDK589796:DDK589809 DNG589796:DNG589809 DXC589796:DXC589809 EGY589796:EGY589809 EQU589796:EQU589809 FAQ589796:FAQ589809 FKM589796:FKM589809 FUI589796:FUI589809 GEE589796:GEE589809 GOA589796:GOA589809 GXW589796:GXW589809 HHS589796:HHS589809 HRO589796:HRO589809 IBK589796:IBK589809 ILG589796:ILG589809 IVC589796:IVC589809 JEY589796:JEY589809 JOU589796:JOU589809 JYQ589796:JYQ589809 KIM589796:KIM589809 KSI589796:KSI589809 LCE589796:LCE589809 LMA589796:LMA589809 LVW589796:LVW589809 MFS589796:MFS589809 MPO589796:MPO589809 MZK589796:MZK589809 NJG589796:NJG589809 NTC589796:NTC589809 OCY589796:OCY589809 OMU589796:OMU589809 OWQ589796:OWQ589809 PGM589796:PGM589809 PQI589796:PQI589809 QAE589796:QAE589809 QKA589796:QKA589809 QTW589796:QTW589809 RDS589796:RDS589809 RNO589796:RNO589809 RXK589796:RXK589809 SHG589796:SHG589809 SRC589796:SRC589809 TAY589796:TAY589809 TKU589796:TKU589809 TUQ589796:TUQ589809 UEM589796:UEM589809 UOI589796:UOI589809 UYE589796:UYE589809 VIA589796:VIA589809 VRW589796:VRW589809 WBS589796:WBS589809 WLO589796:WLO589809 WVK589796:WVK589809 A655332:A655345 IY655332:IY655345 SU655332:SU655345 ACQ655332:ACQ655345 AMM655332:AMM655345 AWI655332:AWI655345 BGE655332:BGE655345 BQA655332:BQA655345 BZW655332:BZW655345 CJS655332:CJS655345 CTO655332:CTO655345 DDK655332:DDK655345 DNG655332:DNG655345 DXC655332:DXC655345 EGY655332:EGY655345 EQU655332:EQU655345 FAQ655332:FAQ655345 FKM655332:FKM655345 FUI655332:FUI655345 GEE655332:GEE655345 GOA655332:GOA655345 GXW655332:GXW655345 HHS655332:HHS655345 HRO655332:HRO655345 IBK655332:IBK655345 ILG655332:ILG655345 IVC655332:IVC655345 JEY655332:JEY655345 JOU655332:JOU655345 JYQ655332:JYQ655345 KIM655332:KIM655345 KSI655332:KSI655345 LCE655332:LCE655345 LMA655332:LMA655345 LVW655332:LVW655345 MFS655332:MFS655345 MPO655332:MPO655345 MZK655332:MZK655345 NJG655332:NJG655345 NTC655332:NTC655345 OCY655332:OCY655345 OMU655332:OMU655345 OWQ655332:OWQ655345 PGM655332:PGM655345 PQI655332:PQI655345 QAE655332:QAE655345 QKA655332:QKA655345 QTW655332:QTW655345 RDS655332:RDS655345 RNO655332:RNO655345 RXK655332:RXK655345 SHG655332:SHG655345 SRC655332:SRC655345 TAY655332:TAY655345 TKU655332:TKU655345 TUQ655332:TUQ655345 UEM655332:UEM655345 UOI655332:UOI655345 UYE655332:UYE655345 VIA655332:VIA655345 VRW655332:VRW655345 WBS655332:WBS655345 WLO655332:WLO655345 WVK655332:WVK655345 A720868:A720881 IY720868:IY720881 SU720868:SU720881 ACQ720868:ACQ720881 AMM720868:AMM720881 AWI720868:AWI720881 BGE720868:BGE720881 BQA720868:BQA720881 BZW720868:BZW720881 CJS720868:CJS720881 CTO720868:CTO720881 DDK720868:DDK720881 DNG720868:DNG720881 DXC720868:DXC720881 EGY720868:EGY720881 EQU720868:EQU720881 FAQ720868:FAQ720881 FKM720868:FKM720881 FUI720868:FUI720881 GEE720868:GEE720881 GOA720868:GOA720881 GXW720868:GXW720881 HHS720868:HHS720881 HRO720868:HRO720881 IBK720868:IBK720881 ILG720868:ILG720881 IVC720868:IVC720881 JEY720868:JEY720881 JOU720868:JOU720881 JYQ720868:JYQ720881 KIM720868:KIM720881 KSI720868:KSI720881 LCE720868:LCE720881 LMA720868:LMA720881 LVW720868:LVW720881 MFS720868:MFS720881 MPO720868:MPO720881 MZK720868:MZK720881 NJG720868:NJG720881 NTC720868:NTC720881 OCY720868:OCY720881 OMU720868:OMU720881 OWQ720868:OWQ720881 PGM720868:PGM720881 PQI720868:PQI720881 QAE720868:QAE720881 QKA720868:QKA720881 QTW720868:QTW720881 RDS720868:RDS720881 RNO720868:RNO720881 RXK720868:RXK720881 SHG720868:SHG720881 SRC720868:SRC720881 TAY720868:TAY720881 TKU720868:TKU720881 TUQ720868:TUQ720881 UEM720868:UEM720881 UOI720868:UOI720881 UYE720868:UYE720881 VIA720868:VIA720881 VRW720868:VRW720881 WBS720868:WBS720881 WLO720868:WLO720881 WVK720868:WVK720881 A786404:A786417 IY786404:IY786417 SU786404:SU786417 ACQ786404:ACQ786417 AMM786404:AMM786417 AWI786404:AWI786417 BGE786404:BGE786417 BQA786404:BQA786417 BZW786404:BZW786417 CJS786404:CJS786417 CTO786404:CTO786417 DDK786404:DDK786417 DNG786404:DNG786417 DXC786404:DXC786417 EGY786404:EGY786417 EQU786404:EQU786417 FAQ786404:FAQ786417 FKM786404:FKM786417 FUI786404:FUI786417 GEE786404:GEE786417 GOA786404:GOA786417 GXW786404:GXW786417 HHS786404:HHS786417 HRO786404:HRO786417 IBK786404:IBK786417 ILG786404:ILG786417 IVC786404:IVC786417 JEY786404:JEY786417 JOU786404:JOU786417 JYQ786404:JYQ786417 KIM786404:KIM786417 KSI786404:KSI786417 LCE786404:LCE786417 LMA786404:LMA786417 LVW786404:LVW786417 MFS786404:MFS786417 MPO786404:MPO786417 MZK786404:MZK786417 NJG786404:NJG786417 NTC786404:NTC786417 OCY786404:OCY786417 OMU786404:OMU786417 OWQ786404:OWQ786417 PGM786404:PGM786417 PQI786404:PQI786417 QAE786404:QAE786417 QKA786404:QKA786417 QTW786404:QTW786417 RDS786404:RDS786417 RNO786404:RNO786417 RXK786404:RXK786417 SHG786404:SHG786417 SRC786404:SRC786417 TAY786404:TAY786417 TKU786404:TKU786417 TUQ786404:TUQ786417 UEM786404:UEM786417 UOI786404:UOI786417 UYE786404:UYE786417 VIA786404:VIA786417 VRW786404:VRW786417 WBS786404:WBS786417 WLO786404:WLO786417 WVK786404:WVK786417 A851940:A851953 IY851940:IY851953 SU851940:SU851953 ACQ851940:ACQ851953 AMM851940:AMM851953 AWI851940:AWI851953 BGE851940:BGE851953 BQA851940:BQA851953 BZW851940:BZW851953 CJS851940:CJS851953 CTO851940:CTO851953 DDK851940:DDK851953 DNG851940:DNG851953 DXC851940:DXC851953 EGY851940:EGY851953 EQU851940:EQU851953 FAQ851940:FAQ851953 FKM851940:FKM851953 FUI851940:FUI851953 GEE851940:GEE851953 GOA851940:GOA851953 GXW851940:GXW851953 HHS851940:HHS851953 HRO851940:HRO851953 IBK851940:IBK851953 ILG851940:ILG851953 IVC851940:IVC851953 JEY851940:JEY851953 JOU851940:JOU851953 JYQ851940:JYQ851953 KIM851940:KIM851953 KSI851940:KSI851953 LCE851940:LCE851953 LMA851940:LMA851953 LVW851940:LVW851953 MFS851940:MFS851953 MPO851940:MPO851953 MZK851940:MZK851953 NJG851940:NJG851953 NTC851940:NTC851953 OCY851940:OCY851953 OMU851940:OMU851953 OWQ851940:OWQ851953 PGM851940:PGM851953 PQI851940:PQI851953 QAE851940:QAE851953 QKA851940:QKA851953 QTW851940:QTW851953 RDS851940:RDS851953 RNO851940:RNO851953 RXK851940:RXK851953 SHG851940:SHG851953 SRC851940:SRC851953 TAY851940:TAY851953 TKU851940:TKU851953 TUQ851940:TUQ851953 UEM851940:UEM851953 UOI851940:UOI851953 UYE851940:UYE851953 VIA851940:VIA851953 VRW851940:VRW851953 WBS851940:WBS851953 WLO851940:WLO851953 WVK851940:WVK851953 A917476:A917489 IY917476:IY917489 SU917476:SU917489 ACQ917476:ACQ917489 AMM917476:AMM917489 AWI917476:AWI917489 BGE917476:BGE917489 BQA917476:BQA917489 BZW917476:BZW917489 CJS917476:CJS917489 CTO917476:CTO917489 DDK917476:DDK917489 DNG917476:DNG917489 DXC917476:DXC917489 EGY917476:EGY917489 EQU917476:EQU917489 FAQ917476:FAQ917489 FKM917476:FKM917489 FUI917476:FUI917489 GEE917476:GEE917489 GOA917476:GOA917489 GXW917476:GXW917489 HHS917476:HHS917489 HRO917476:HRO917489 IBK917476:IBK917489 ILG917476:ILG917489 IVC917476:IVC917489 JEY917476:JEY917489 JOU917476:JOU917489 JYQ917476:JYQ917489 KIM917476:KIM917489 KSI917476:KSI917489 LCE917476:LCE917489 LMA917476:LMA917489 LVW917476:LVW917489 MFS917476:MFS917489 MPO917476:MPO917489 MZK917476:MZK917489 NJG917476:NJG917489 NTC917476:NTC917489 OCY917476:OCY917489 OMU917476:OMU917489 OWQ917476:OWQ917489 PGM917476:PGM917489 PQI917476:PQI917489 QAE917476:QAE917489 QKA917476:QKA917489 QTW917476:QTW917489 RDS917476:RDS917489 RNO917476:RNO917489 RXK917476:RXK917489 SHG917476:SHG917489 SRC917476:SRC917489 TAY917476:TAY917489 TKU917476:TKU917489 TUQ917476:TUQ917489 UEM917476:UEM917489 UOI917476:UOI917489 UYE917476:UYE917489 VIA917476:VIA917489 VRW917476:VRW917489 WBS917476:WBS917489 WLO917476:WLO917489 WVK917476:WVK917489 A983012:A983025 IY983012:IY983025 SU983012:SU983025 ACQ983012:ACQ983025 AMM983012:AMM983025 AWI983012:AWI983025 BGE983012:BGE983025 BQA983012:BQA983025 BZW983012:BZW983025 CJS983012:CJS983025 CTO983012:CTO983025 DDK983012:DDK983025 DNG983012:DNG983025 DXC983012:DXC983025 EGY983012:EGY983025 EQU983012:EQU983025 FAQ983012:FAQ983025 FKM983012:FKM983025 FUI983012:FUI983025 GEE983012:GEE983025 GOA983012:GOA983025 GXW983012:GXW983025 HHS983012:HHS983025 HRO983012:HRO983025 IBK983012:IBK983025 ILG983012:ILG983025 IVC983012:IVC983025 JEY983012:JEY983025 JOU983012:JOU983025 JYQ983012:JYQ983025 KIM983012:KIM983025 KSI983012:KSI983025 LCE983012:LCE983025 LMA983012:LMA983025 LVW983012:LVW983025 MFS983012:MFS983025 MPO983012:MPO983025 MZK983012:MZK983025 NJG983012:NJG983025 NTC983012:NTC983025 OCY983012:OCY983025 OMU983012:OMU983025 OWQ983012:OWQ983025 PGM983012:PGM983025 PQI983012:PQI983025 QAE983012:QAE983025 QKA983012:QKA983025 QTW983012:QTW983025 RDS983012:RDS983025 RNO983012:RNO983025 RXK983012:RXK983025 SHG983012:SHG983025 SRC983012:SRC983025 TAY983012:TAY983025 TKU983012:TKU983025 TUQ983012:TUQ983025 UEM983012:UEM983025 UOI983012:UOI983025 UYE983012:UYE983025 VIA983012:VIA983025 VRW983012:VRW983025 WBS983012:WBS983025 WLO983012:WLO983025" xr:uid="{C10764A3-46C9-4CF9-A7A0-1201C113B403}">
      <formula1>"障害者支援施設,グループホーム,居宅介護,重度訪問介護,短期入所,重度障害者等包括支援,障害児入所施設"</formula1>
    </dataValidation>
    <dataValidation type="list" allowBlank="1" showInputMessage="1" showErrorMessage="1" sqref="WVP983012:WVP983025 JD6:JD16 SZ6:SZ16 ACV6:ACV16 AMR6:AMR16 AWN6:AWN16 BGJ6:BGJ16 BQF6:BQF16 CAB6:CAB16 CJX6:CJX16 CTT6:CTT16 DDP6:DDP16 DNL6:DNL16 DXH6:DXH16 EHD6:EHD16 EQZ6:EQZ16 FAV6:FAV16 FKR6:FKR16 FUN6:FUN16 GEJ6:GEJ16 GOF6:GOF16 GYB6:GYB16 HHX6:HHX16 HRT6:HRT16 IBP6:IBP16 ILL6:ILL16 IVH6:IVH16 JFD6:JFD16 JOZ6:JOZ16 JYV6:JYV16 KIR6:KIR16 KSN6:KSN16 LCJ6:LCJ16 LMF6:LMF16 LWB6:LWB16 MFX6:MFX16 MPT6:MPT16 MZP6:MZP16 NJL6:NJL16 NTH6:NTH16 ODD6:ODD16 OMZ6:OMZ16 OWV6:OWV16 PGR6:PGR16 PQN6:PQN16 QAJ6:QAJ16 QKF6:QKF16 QUB6:QUB16 RDX6:RDX16 RNT6:RNT16 RXP6:RXP16 SHL6:SHL16 SRH6:SRH16 TBD6:TBD16 TKZ6:TKZ16 TUV6:TUV16 UER6:UER16 UON6:UON16 UYJ6:UYJ16 VIF6:VIF16 VSB6:VSB16 WBX6:WBX16 WLT6:WLT16 WVP6:WVP16 F65508:F65521 JD65508:JD65521 SZ65508:SZ65521 ACV65508:ACV65521 AMR65508:AMR65521 AWN65508:AWN65521 BGJ65508:BGJ65521 BQF65508:BQF65521 CAB65508:CAB65521 CJX65508:CJX65521 CTT65508:CTT65521 DDP65508:DDP65521 DNL65508:DNL65521 DXH65508:DXH65521 EHD65508:EHD65521 EQZ65508:EQZ65521 FAV65508:FAV65521 FKR65508:FKR65521 FUN65508:FUN65521 GEJ65508:GEJ65521 GOF65508:GOF65521 GYB65508:GYB65521 HHX65508:HHX65521 HRT65508:HRT65521 IBP65508:IBP65521 ILL65508:ILL65521 IVH65508:IVH65521 JFD65508:JFD65521 JOZ65508:JOZ65521 JYV65508:JYV65521 KIR65508:KIR65521 KSN65508:KSN65521 LCJ65508:LCJ65521 LMF65508:LMF65521 LWB65508:LWB65521 MFX65508:MFX65521 MPT65508:MPT65521 MZP65508:MZP65521 NJL65508:NJL65521 NTH65508:NTH65521 ODD65508:ODD65521 OMZ65508:OMZ65521 OWV65508:OWV65521 PGR65508:PGR65521 PQN65508:PQN65521 QAJ65508:QAJ65521 QKF65508:QKF65521 QUB65508:QUB65521 RDX65508:RDX65521 RNT65508:RNT65521 RXP65508:RXP65521 SHL65508:SHL65521 SRH65508:SRH65521 TBD65508:TBD65521 TKZ65508:TKZ65521 TUV65508:TUV65521 UER65508:UER65521 UON65508:UON65521 UYJ65508:UYJ65521 VIF65508:VIF65521 VSB65508:VSB65521 WBX65508:WBX65521 WLT65508:WLT65521 WVP65508:WVP65521 F131044:F131057 JD131044:JD131057 SZ131044:SZ131057 ACV131044:ACV131057 AMR131044:AMR131057 AWN131044:AWN131057 BGJ131044:BGJ131057 BQF131044:BQF131057 CAB131044:CAB131057 CJX131044:CJX131057 CTT131044:CTT131057 DDP131044:DDP131057 DNL131044:DNL131057 DXH131044:DXH131057 EHD131044:EHD131057 EQZ131044:EQZ131057 FAV131044:FAV131057 FKR131044:FKR131057 FUN131044:FUN131057 GEJ131044:GEJ131057 GOF131044:GOF131057 GYB131044:GYB131057 HHX131044:HHX131057 HRT131044:HRT131057 IBP131044:IBP131057 ILL131044:ILL131057 IVH131044:IVH131057 JFD131044:JFD131057 JOZ131044:JOZ131057 JYV131044:JYV131057 KIR131044:KIR131057 KSN131044:KSN131057 LCJ131044:LCJ131057 LMF131044:LMF131057 LWB131044:LWB131057 MFX131044:MFX131057 MPT131044:MPT131057 MZP131044:MZP131057 NJL131044:NJL131057 NTH131044:NTH131057 ODD131044:ODD131057 OMZ131044:OMZ131057 OWV131044:OWV131057 PGR131044:PGR131057 PQN131044:PQN131057 QAJ131044:QAJ131057 QKF131044:QKF131057 QUB131044:QUB131057 RDX131044:RDX131057 RNT131044:RNT131057 RXP131044:RXP131057 SHL131044:SHL131057 SRH131044:SRH131057 TBD131044:TBD131057 TKZ131044:TKZ131057 TUV131044:TUV131057 UER131044:UER131057 UON131044:UON131057 UYJ131044:UYJ131057 VIF131044:VIF131057 VSB131044:VSB131057 WBX131044:WBX131057 WLT131044:WLT131057 WVP131044:WVP131057 F196580:F196593 JD196580:JD196593 SZ196580:SZ196593 ACV196580:ACV196593 AMR196580:AMR196593 AWN196580:AWN196593 BGJ196580:BGJ196593 BQF196580:BQF196593 CAB196580:CAB196593 CJX196580:CJX196593 CTT196580:CTT196593 DDP196580:DDP196593 DNL196580:DNL196593 DXH196580:DXH196593 EHD196580:EHD196593 EQZ196580:EQZ196593 FAV196580:FAV196593 FKR196580:FKR196593 FUN196580:FUN196593 GEJ196580:GEJ196593 GOF196580:GOF196593 GYB196580:GYB196593 HHX196580:HHX196593 HRT196580:HRT196593 IBP196580:IBP196593 ILL196580:ILL196593 IVH196580:IVH196593 JFD196580:JFD196593 JOZ196580:JOZ196593 JYV196580:JYV196593 KIR196580:KIR196593 KSN196580:KSN196593 LCJ196580:LCJ196593 LMF196580:LMF196593 LWB196580:LWB196593 MFX196580:MFX196593 MPT196580:MPT196593 MZP196580:MZP196593 NJL196580:NJL196593 NTH196580:NTH196593 ODD196580:ODD196593 OMZ196580:OMZ196593 OWV196580:OWV196593 PGR196580:PGR196593 PQN196580:PQN196593 QAJ196580:QAJ196593 QKF196580:QKF196593 QUB196580:QUB196593 RDX196580:RDX196593 RNT196580:RNT196593 RXP196580:RXP196593 SHL196580:SHL196593 SRH196580:SRH196593 TBD196580:TBD196593 TKZ196580:TKZ196593 TUV196580:TUV196593 UER196580:UER196593 UON196580:UON196593 UYJ196580:UYJ196593 VIF196580:VIF196593 VSB196580:VSB196593 WBX196580:WBX196593 WLT196580:WLT196593 WVP196580:WVP196593 F262116:F262129 JD262116:JD262129 SZ262116:SZ262129 ACV262116:ACV262129 AMR262116:AMR262129 AWN262116:AWN262129 BGJ262116:BGJ262129 BQF262116:BQF262129 CAB262116:CAB262129 CJX262116:CJX262129 CTT262116:CTT262129 DDP262116:DDP262129 DNL262116:DNL262129 DXH262116:DXH262129 EHD262116:EHD262129 EQZ262116:EQZ262129 FAV262116:FAV262129 FKR262116:FKR262129 FUN262116:FUN262129 GEJ262116:GEJ262129 GOF262116:GOF262129 GYB262116:GYB262129 HHX262116:HHX262129 HRT262116:HRT262129 IBP262116:IBP262129 ILL262116:ILL262129 IVH262116:IVH262129 JFD262116:JFD262129 JOZ262116:JOZ262129 JYV262116:JYV262129 KIR262116:KIR262129 KSN262116:KSN262129 LCJ262116:LCJ262129 LMF262116:LMF262129 LWB262116:LWB262129 MFX262116:MFX262129 MPT262116:MPT262129 MZP262116:MZP262129 NJL262116:NJL262129 NTH262116:NTH262129 ODD262116:ODD262129 OMZ262116:OMZ262129 OWV262116:OWV262129 PGR262116:PGR262129 PQN262116:PQN262129 QAJ262116:QAJ262129 QKF262116:QKF262129 QUB262116:QUB262129 RDX262116:RDX262129 RNT262116:RNT262129 RXP262116:RXP262129 SHL262116:SHL262129 SRH262116:SRH262129 TBD262116:TBD262129 TKZ262116:TKZ262129 TUV262116:TUV262129 UER262116:UER262129 UON262116:UON262129 UYJ262116:UYJ262129 VIF262116:VIF262129 VSB262116:VSB262129 WBX262116:WBX262129 WLT262116:WLT262129 WVP262116:WVP262129 F327652:F327665 JD327652:JD327665 SZ327652:SZ327665 ACV327652:ACV327665 AMR327652:AMR327665 AWN327652:AWN327665 BGJ327652:BGJ327665 BQF327652:BQF327665 CAB327652:CAB327665 CJX327652:CJX327665 CTT327652:CTT327665 DDP327652:DDP327665 DNL327652:DNL327665 DXH327652:DXH327665 EHD327652:EHD327665 EQZ327652:EQZ327665 FAV327652:FAV327665 FKR327652:FKR327665 FUN327652:FUN327665 GEJ327652:GEJ327665 GOF327652:GOF327665 GYB327652:GYB327665 HHX327652:HHX327665 HRT327652:HRT327665 IBP327652:IBP327665 ILL327652:ILL327665 IVH327652:IVH327665 JFD327652:JFD327665 JOZ327652:JOZ327665 JYV327652:JYV327665 KIR327652:KIR327665 KSN327652:KSN327665 LCJ327652:LCJ327665 LMF327652:LMF327665 LWB327652:LWB327665 MFX327652:MFX327665 MPT327652:MPT327665 MZP327652:MZP327665 NJL327652:NJL327665 NTH327652:NTH327665 ODD327652:ODD327665 OMZ327652:OMZ327665 OWV327652:OWV327665 PGR327652:PGR327665 PQN327652:PQN327665 QAJ327652:QAJ327665 QKF327652:QKF327665 QUB327652:QUB327665 RDX327652:RDX327665 RNT327652:RNT327665 RXP327652:RXP327665 SHL327652:SHL327665 SRH327652:SRH327665 TBD327652:TBD327665 TKZ327652:TKZ327665 TUV327652:TUV327665 UER327652:UER327665 UON327652:UON327665 UYJ327652:UYJ327665 VIF327652:VIF327665 VSB327652:VSB327665 WBX327652:WBX327665 WLT327652:WLT327665 WVP327652:WVP327665 F393188:F393201 JD393188:JD393201 SZ393188:SZ393201 ACV393188:ACV393201 AMR393188:AMR393201 AWN393188:AWN393201 BGJ393188:BGJ393201 BQF393188:BQF393201 CAB393188:CAB393201 CJX393188:CJX393201 CTT393188:CTT393201 DDP393188:DDP393201 DNL393188:DNL393201 DXH393188:DXH393201 EHD393188:EHD393201 EQZ393188:EQZ393201 FAV393188:FAV393201 FKR393188:FKR393201 FUN393188:FUN393201 GEJ393188:GEJ393201 GOF393188:GOF393201 GYB393188:GYB393201 HHX393188:HHX393201 HRT393188:HRT393201 IBP393188:IBP393201 ILL393188:ILL393201 IVH393188:IVH393201 JFD393188:JFD393201 JOZ393188:JOZ393201 JYV393188:JYV393201 KIR393188:KIR393201 KSN393188:KSN393201 LCJ393188:LCJ393201 LMF393188:LMF393201 LWB393188:LWB393201 MFX393188:MFX393201 MPT393188:MPT393201 MZP393188:MZP393201 NJL393188:NJL393201 NTH393188:NTH393201 ODD393188:ODD393201 OMZ393188:OMZ393201 OWV393188:OWV393201 PGR393188:PGR393201 PQN393188:PQN393201 QAJ393188:QAJ393201 QKF393188:QKF393201 QUB393188:QUB393201 RDX393188:RDX393201 RNT393188:RNT393201 RXP393188:RXP393201 SHL393188:SHL393201 SRH393188:SRH393201 TBD393188:TBD393201 TKZ393188:TKZ393201 TUV393188:TUV393201 UER393188:UER393201 UON393188:UON393201 UYJ393188:UYJ393201 VIF393188:VIF393201 VSB393188:VSB393201 WBX393188:WBX393201 WLT393188:WLT393201 WVP393188:WVP393201 F458724:F458737 JD458724:JD458737 SZ458724:SZ458737 ACV458724:ACV458737 AMR458724:AMR458737 AWN458724:AWN458737 BGJ458724:BGJ458737 BQF458724:BQF458737 CAB458724:CAB458737 CJX458724:CJX458737 CTT458724:CTT458737 DDP458724:DDP458737 DNL458724:DNL458737 DXH458724:DXH458737 EHD458724:EHD458737 EQZ458724:EQZ458737 FAV458724:FAV458737 FKR458724:FKR458737 FUN458724:FUN458737 GEJ458724:GEJ458737 GOF458724:GOF458737 GYB458724:GYB458737 HHX458724:HHX458737 HRT458724:HRT458737 IBP458724:IBP458737 ILL458724:ILL458737 IVH458724:IVH458737 JFD458724:JFD458737 JOZ458724:JOZ458737 JYV458724:JYV458737 KIR458724:KIR458737 KSN458724:KSN458737 LCJ458724:LCJ458737 LMF458724:LMF458737 LWB458724:LWB458737 MFX458724:MFX458737 MPT458724:MPT458737 MZP458724:MZP458737 NJL458724:NJL458737 NTH458724:NTH458737 ODD458724:ODD458737 OMZ458724:OMZ458737 OWV458724:OWV458737 PGR458724:PGR458737 PQN458724:PQN458737 QAJ458724:QAJ458737 QKF458724:QKF458737 QUB458724:QUB458737 RDX458724:RDX458737 RNT458724:RNT458737 RXP458724:RXP458737 SHL458724:SHL458737 SRH458724:SRH458737 TBD458724:TBD458737 TKZ458724:TKZ458737 TUV458724:TUV458737 UER458724:UER458737 UON458724:UON458737 UYJ458724:UYJ458737 VIF458724:VIF458737 VSB458724:VSB458737 WBX458724:WBX458737 WLT458724:WLT458737 WVP458724:WVP458737 F524260:F524273 JD524260:JD524273 SZ524260:SZ524273 ACV524260:ACV524273 AMR524260:AMR524273 AWN524260:AWN524273 BGJ524260:BGJ524273 BQF524260:BQF524273 CAB524260:CAB524273 CJX524260:CJX524273 CTT524260:CTT524273 DDP524260:DDP524273 DNL524260:DNL524273 DXH524260:DXH524273 EHD524260:EHD524273 EQZ524260:EQZ524273 FAV524260:FAV524273 FKR524260:FKR524273 FUN524260:FUN524273 GEJ524260:GEJ524273 GOF524260:GOF524273 GYB524260:GYB524273 HHX524260:HHX524273 HRT524260:HRT524273 IBP524260:IBP524273 ILL524260:ILL524273 IVH524260:IVH524273 JFD524260:JFD524273 JOZ524260:JOZ524273 JYV524260:JYV524273 KIR524260:KIR524273 KSN524260:KSN524273 LCJ524260:LCJ524273 LMF524260:LMF524273 LWB524260:LWB524273 MFX524260:MFX524273 MPT524260:MPT524273 MZP524260:MZP524273 NJL524260:NJL524273 NTH524260:NTH524273 ODD524260:ODD524273 OMZ524260:OMZ524273 OWV524260:OWV524273 PGR524260:PGR524273 PQN524260:PQN524273 QAJ524260:QAJ524273 QKF524260:QKF524273 QUB524260:QUB524273 RDX524260:RDX524273 RNT524260:RNT524273 RXP524260:RXP524273 SHL524260:SHL524273 SRH524260:SRH524273 TBD524260:TBD524273 TKZ524260:TKZ524273 TUV524260:TUV524273 UER524260:UER524273 UON524260:UON524273 UYJ524260:UYJ524273 VIF524260:VIF524273 VSB524260:VSB524273 WBX524260:WBX524273 WLT524260:WLT524273 WVP524260:WVP524273 F589796:F589809 JD589796:JD589809 SZ589796:SZ589809 ACV589796:ACV589809 AMR589796:AMR589809 AWN589796:AWN589809 BGJ589796:BGJ589809 BQF589796:BQF589809 CAB589796:CAB589809 CJX589796:CJX589809 CTT589796:CTT589809 DDP589796:DDP589809 DNL589796:DNL589809 DXH589796:DXH589809 EHD589796:EHD589809 EQZ589796:EQZ589809 FAV589796:FAV589809 FKR589796:FKR589809 FUN589796:FUN589809 GEJ589796:GEJ589809 GOF589796:GOF589809 GYB589796:GYB589809 HHX589796:HHX589809 HRT589796:HRT589809 IBP589796:IBP589809 ILL589796:ILL589809 IVH589796:IVH589809 JFD589796:JFD589809 JOZ589796:JOZ589809 JYV589796:JYV589809 KIR589796:KIR589809 KSN589796:KSN589809 LCJ589796:LCJ589809 LMF589796:LMF589809 LWB589796:LWB589809 MFX589796:MFX589809 MPT589796:MPT589809 MZP589796:MZP589809 NJL589796:NJL589809 NTH589796:NTH589809 ODD589796:ODD589809 OMZ589796:OMZ589809 OWV589796:OWV589809 PGR589796:PGR589809 PQN589796:PQN589809 QAJ589796:QAJ589809 QKF589796:QKF589809 QUB589796:QUB589809 RDX589796:RDX589809 RNT589796:RNT589809 RXP589796:RXP589809 SHL589796:SHL589809 SRH589796:SRH589809 TBD589796:TBD589809 TKZ589796:TKZ589809 TUV589796:TUV589809 UER589796:UER589809 UON589796:UON589809 UYJ589796:UYJ589809 VIF589796:VIF589809 VSB589796:VSB589809 WBX589796:WBX589809 WLT589796:WLT589809 WVP589796:WVP589809 F655332:F655345 JD655332:JD655345 SZ655332:SZ655345 ACV655332:ACV655345 AMR655332:AMR655345 AWN655332:AWN655345 BGJ655332:BGJ655345 BQF655332:BQF655345 CAB655332:CAB655345 CJX655332:CJX655345 CTT655332:CTT655345 DDP655332:DDP655345 DNL655332:DNL655345 DXH655332:DXH655345 EHD655332:EHD655345 EQZ655332:EQZ655345 FAV655332:FAV655345 FKR655332:FKR655345 FUN655332:FUN655345 GEJ655332:GEJ655345 GOF655332:GOF655345 GYB655332:GYB655345 HHX655332:HHX655345 HRT655332:HRT655345 IBP655332:IBP655345 ILL655332:ILL655345 IVH655332:IVH655345 JFD655332:JFD655345 JOZ655332:JOZ655345 JYV655332:JYV655345 KIR655332:KIR655345 KSN655332:KSN655345 LCJ655332:LCJ655345 LMF655332:LMF655345 LWB655332:LWB655345 MFX655332:MFX655345 MPT655332:MPT655345 MZP655332:MZP655345 NJL655332:NJL655345 NTH655332:NTH655345 ODD655332:ODD655345 OMZ655332:OMZ655345 OWV655332:OWV655345 PGR655332:PGR655345 PQN655332:PQN655345 QAJ655332:QAJ655345 QKF655332:QKF655345 QUB655332:QUB655345 RDX655332:RDX655345 RNT655332:RNT655345 RXP655332:RXP655345 SHL655332:SHL655345 SRH655332:SRH655345 TBD655332:TBD655345 TKZ655332:TKZ655345 TUV655332:TUV655345 UER655332:UER655345 UON655332:UON655345 UYJ655332:UYJ655345 VIF655332:VIF655345 VSB655332:VSB655345 WBX655332:WBX655345 WLT655332:WLT655345 WVP655332:WVP655345 F720868:F720881 JD720868:JD720881 SZ720868:SZ720881 ACV720868:ACV720881 AMR720868:AMR720881 AWN720868:AWN720881 BGJ720868:BGJ720881 BQF720868:BQF720881 CAB720868:CAB720881 CJX720868:CJX720881 CTT720868:CTT720881 DDP720868:DDP720881 DNL720868:DNL720881 DXH720868:DXH720881 EHD720868:EHD720881 EQZ720868:EQZ720881 FAV720868:FAV720881 FKR720868:FKR720881 FUN720868:FUN720881 GEJ720868:GEJ720881 GOF720868:GOF720881 GYB720868:GYB720881 HHX720868:HHX720881 HRT720868:HRT720881 IBP720868:IBP720881 ILL720868:ILL720881 IVH720868:IVH720881 JFD720868:JFD720881 JOZ720868:JOZ720881 JYV720868:JYV720881 KIR720868:KIR720881 KSN720868:KSN720881 LCJ720868:LCJ720881 LMF720868:LMF720881 LWB720868:LWB720881 MFX720868:MFX720881 MPT720868:MPT720881 MZP720868:MZP720881 NJL720868:NJL720881 NTH720868:NTH720881 ODD720868:ODD720881 OMZ720868:OMZ720881 OWV720868:OWV720881 PGR720868:PGR720881 PQN720868:PQN720881 QAJ720868:QAJ720881 QKF720868:QKF720881 QUB720868:QUB720881 RDX720868:RDX720881 RNT720868:RNT720881 RXP720868:RXP720881 SHL720868:SHL720881 SRH720868:SRH720881 TBD720868:TBD720881 TKZ720868:TKZ720881 TUV720868:TUV720881 UER720868:UER720881 UON720868:UON720881 UYJ720868:UYJ720881 VIF720868:VIF720881 VSB720868:VSB720881 WBX720868:WBX720881 WLT720868:WLT720881 WVP720868:WVP720881 F786404:F786417 JD786404:JD786417 SZ786404:SZ786417 ACV786404:ACV786417 AMR786404:AMR786417 AWN786404:AWN786417 BGJ786404:BGJ786417 BQF786404:BQF786417 CAB786404:CAB786417 CJX786404:CJX786417 CTT786404:CTT786417 DDP786404:DDP786417 DNL786404:DNL786417 DXH786404:DXH786417 EHD786404:EHD786417 EQZ786404:EQZ786417 FAV786404:FAV786417 FKR786404:FKR786417 FUN786404:FUN786417 GEJ786404:GEJ786417 GOF786404:GOF786417 GYB786404:GYB786417 HHX786404:HHX786417 HRT786404:HRT786417 IBP786404:IBP786417 ILL786404:ILL786417 IVH786404:IVH786417 JFD786404:JFD786417 JOZ786404:JOZ786417 JYV786404:JYV786417 KIR786404:KIR786417 KSN786404:KSN786417 LCJ786404:LCJ786417 LMF786404:LMF786417 LWB786404:LWB786417 MFX786404:MFX786417 MPT786404:MPT786417 MZP786404:MZP786417 NJL786404:NJL786417 NTH786404:NTH786417 ODD786404:ODD786417 OMZ786404:OMZ786417 OWV786404:OWV786417 PGR786404:PGR786417 PQN786404:PQN786417 QAJ786404:QAJ786417 QKF786404:QKF786417 QUB786404:QUB786417 RDX786404:RDX786417 RNT786404:RNT786417 RXP786404:RXP786417 SHL786404:SHL786417 SRH786404:SRH786417 TBD786404:TBD786417 TKZ786404:TKZ786417 TUV786404:TUV786417 UER786404:UER786417 UON786404:UON786417 UYJ786404:UYJ786417 VIF786404:VIF786417 VSB786404:VSB786417 WBX786404:WBX786417 WLT786404:WLT786417 WVP786404:WVP786417 F851940:F851953 JD851940:JD851953 SZ851940:SZ851953 ACV851940:ACV851953 AMR851940:AMR851953 AWN851940:AWN851953 BGJ851940:BGJ851953 BQF851940:BQF851953 CAB851940:CAB851953 CJX851940:CJX851953 CTT851940:CTT851953 DDP851940:DDP851953 DNL851940:DNL851953 DXH851940:DXH851953 EHD851940:EHD851953 EQZ851940:EQZ851953 FAV851940:FAV851953 FKR851940:FKR851953 FUN851940:FUN851953 GEJ851940:GEJ851953 GOF851940:GOF851953 GYB851940:GYB851953 HHX851940:HHX851953 HRT851940:HRT851953 IBP851940:IBP851953 ILL851940:ILL851953 IVH851940:IVH851953 JFD851940:JFD851953 JOZ851940:JOZ851953 JYV851940:JYV851953 KIR851940:KIR851953 KSN851940:KSN851953 LCJ851940:LCJ851953 LMF851940:LMF851953 LWB851940:LWB851953 MFX851940:MFX851953 MPT851940:MPT851953 MZP851940:MZP851953 NJL851940:NJL851953 NTH851940:NTH851953 ODD851940:ODD851953 OMZ851940:OMZ851953 OWV851940:OWV851953 PGR851940:PGR851953 PQN851940:PQN851953 QAJ851940:QAJ851953 QKF851940:QKF851953 QUB851940:QUB851953 RDX851940:RDX851953 RNT851940:RNT851953 RXP851940:RXP851953 SHL851940:SHL851953 SRH851940:SRH851953 TBD851940:TBD851953 TKZ851940:TKZ851953 TUV851940:TUV851953 UER851940:UER851953 UON851940:UON851953 UYJ851940:UYJ851953 VIF851940:VIF851953 VSB851940:VSB851953 WBX851940:WBX851953 WLT851940:WLT851953 WVP851940:WVP851953 F917476:F917489 JD917476:JD917489 SZ917476:SZ917489 ACV917476:ACV917489 AMR917476:AMR917489 AWN917476:AWN917489 BGJ917476:BGJ917489 BQF917476:BQF917489 CAB917476:CAB917489 CJX917476:CJX917489 CTT917476:CTT917489 DDP917476:DDP917489 DNL917476:DNL917489 DXH917476:DXH917489 EHD917476:EHD917489 EQZ917476:EQZ917489 FAV917476:FAV917489 FKR917476:FKR917489 FUN917476:FUN917489 GEJ917476:GEJ917489 GOF917476:GOF917489 GYB917476:GYB917489 HHX917476:HHX917489 HRT917476:HRT917489 IBP917476:IBP917489 ILL917476:ILL917489 IVH917476:IVH917489 JFD917476:JFD917489 JOZ917476:JOZ917489 JYV917476:JYV917489 KIR917476:KIR917489 KSN917476:KSN917489 LCJ917476:LCJ917489 LMF917476:LMF917489 LWB917476:LWB917489 MFX917476:MFX917489 MPT917476:MPT917489 MZP917476:MZP917489 NJL917476:NJL917489 NTH917476:NTH917489 ODD917476:ODD917489 OMZ917476:OMZ917489 OWV917476:OWV917489 PGR917476:PGR917489 PQN917476:PQN917489 QAJ917476:QAJ917489 QKF917476:QKF917489 QUB917476:QUB917489 RDX917476:RDX917489 RNT917476:RNT917489 RXP917476:RXP917489 SHL917476:SHL917489 SRH917476:SRH917489 TBD917476:TBD917489 TKZ917476:TKZ917489 TUV917476:TUV917489 UER917476:UER917489 UON917476:UON917489 UYJ917476:UYJ917489 VIF917476:VIF917489 VSB917476:VSB917489 WBX917476:WBX917489 WLT917476:WLT917489 WVP917476:WVP917489 F983012:F983025 JD983012:JD983025 SZ983012:SZ983025 ACV983012:ACV983025 AMR983012:AMR983025 AWN983012:AWN983025 BGJ983012:BGJ983025 BQF983012:BQF983025 CAB983012:CAB983025 CJX983012:CJX983025 CTT983012:CTT983025 DDP983012:DDP983025 DNL983012:DNL983025 DXH983012:DXH983025 EHD983012:EHD983025 EQZ983012:EQZ983025 FAV983012:FAV983025 FKR983012:FKR983025 FUN983012:FUN983025 GEJ983012:GEJ983025 GOF983012:GOF983025 GYB983012:GYB983025 HHX983012:HHX983025 HRT983012:HRT983025 IBP983012:IBP983025 ILL983012:ILL983025 IVH983012:IVH983025 JFD983012:JFD983025 JOZ983012:JOZ983025 JYV983012:JYV983025 KIR983012:KIR983025 KSN983012:KSN983025 LCJ983012:LCJ983025 LMF983012:LMF983025 LWB983012:LWB983025 MFX983012:MFX983025 MPT983012:MPT983025 MZP983012:MZP983025 NJL983012:NJL983025 NTH983012:NTH983025 ODD983012:ODD983025 OMZ983012:OMZ983025 OWV983012:OWV983025 PGR983012:PGR983025 PQN983012:PQN983025 QAJ983012:QAJ983025 QKF983012:QKF983025 QUB983012:QUB983025 RDX983012:RDX983025 RNT983012:RNT983025 RXP983012:RXP983025 SHL983012:SHL983025 SRH983012:SRH983025 TBD983012:TBD983025 TKZ983012:TKZ983025 TUV983012:TUV983025 UER983012:UER983025 UON983012:UON983025 UYJ983012:UYJ983025 VIF983012:VIF983025 VSB983012:VSB983025 WBX983012:WBX983025 WLT983012:WLT983025" xr:uid="{4A5A53B5-F43B-42E0-9153-F74A2B4F8C62}">
      <formula1>"移乗介護,移動支援,排泄支援,見守り・コミュニケーション,入浴支援"</formula1>
    </dataValidation>
    <dataValidation type="list" allowBlank="1" showInputMessage="1" showErrorMessage="1" sqref="F6:F16" xr:uid="{7179D525-E429-4B40-9FA6-530515F59FEA}">
      <formula1>"移乗介護,移動支援,排泄支援,見守り・コミュニケーション,入浴支援,機能訓練支援,栄養管理支援"</formula1>
    </dataValidation>
  </dataValidations>
  <printOptions horizontalCentered="1"/>
  <pageMargins left="0.19685039370078741" right="0.19685039370078741" top="0.39370078740157483" bottom="0.39370078740157483" header="0.51181102362204722" footer="0.51181102362204722"/>
  <pageSetup paperSize="9" scale="3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7DC8DA-053F-446D-A5F5-3E957432ADCF}">
          <x14:formula1>
            <xm:f>'介護ロボット等導入支援　調査票'!$AB$5:$AB$23</xm:f>
          </x14:formula1>
          <xm:sqref>A6:A16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baseType="lpstr" size="10">
      <vt:lpstr>介護ロボット等導入支援　調査票</vt:lpstr>
      <vt:lpstr>パッケージ型導入支援　調査票</vt:lpstr>
      <vt:lpstr>'パッケージ型導入支援　調査票'!Print_Area</vt:lpstr>
      <vt:lpstr>'介護ロボット等導入支援　調査票'!Print_Area</vt:lpstr>
      <vt:lpstr>'介護ロボット等導入支援　調査票'!グループホーム</vt:lpstr>
      <vt:lpstr>'介護ロボット等導入支援　調査票'!居宅介護</vt:lpstr>
      <vt:lpstr>'介護ロボット等導入支援　調査票'!重度障害者等包括支援</vt:lpstr>
      <vt:lpstr>'介護ロボット等導入支援　調査票'!重度訪問介護</vt:lpstr>
      <vt:lpstr>'介護ロボット等導入支援　調査票'!障害者支援施設</vt:lpstr>
      <vt:lpstr>'介護ロボット等導入支援　調査票'!短期入所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2026-03-05T07:48:53Z</cp:lastPrinted>
  <dcterms:created xsi:type="dcterms:W3CDTF">2006-08-28T05:03:08Z</dcterms:created>
  <dcterms:modified xsi:type="dcterms:W3CDTF">2026-07-09T23:40:45Z</dcterms:modified>
</cp:coreProperties>
</file>