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238" xr10:uidLastSave="{64817926-6298-40D4-A65C-2B66AFAB63FB}"/>
  <bookViews>
    <workbookView tabRatio="867" xr2:uid="{00000000-000D-0000-FFFF-FFFF00000000}" windowHeight="15720" windowWidth="29040" xWindow="-120" yWindow="-1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P23" i="106"/>
  <c r="N23" i="106"/>
  <c r="AC25" i="106"/>
  <c r="AE31" i="106"/>
  <c r="AQ31" i="106" s="1"/>
  <c r="AL37" i="106"/>
  <c r="AE38" i="106"/>
  <c r="AQ38" i="106" s="1"/>
  <c r="AL47" i="106"/>
  <c r="N17" i="106"/>
  <c r="AE17" i="106"/>
  <c r="AQ17" i="106" s="1"/>
  <c r="N28" i="106"/>
  <c r="N13" i="106"/>
  <c r="N14" i="106"/>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BO10" i="103" l="1"/>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14" i="103"/>
  <c r="BH20" i="103"/>
  <c r="BH35" i="103"/>
  <c r="BH13" i="103"/>
  <c r="BH67" i="103"/>
  <c r="BH46" i="103"/>
  <c r="BH56" i="103"/>
  <c r="BH72" i="103"/>
  <c r="BH78" i="103"/>
  <c r="BH40" i="103"/>
  <c r="BH98" i="103"/>
  <c r="AI61" i="105" l="1"/>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AK30" i="105" a="1"/>
  <c r="AK30" i="105" s="1"/>
  <c r="Q16" i="105"/>
  <c r="Y18" i="105" s="1"/>
  <c r="AK135" i="105" s="1"/>
  <c r="T31" i="105"/>
  <c r="AB31"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<sst xmlns="http://schemas.openxmlformats.org/spreadsheetml/2006/main" count="7535" uniqueCount="2545">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</sst>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437</v>
      </c>
      <c r="W35" s="692" t="s">
        <v>2448</v>
      </c>
      <c r="X35" s="693"/>
      <c r="Y35" s="694"/>
      <c r="Z35" s="623" t="s">
        <v>2275</v>
      </c>
      <c r="AA35" s="623"/>
      <c r="AB35" s="623"/>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1382</v>
      </c>
      <c r="W36" s="611" t="s">
        <v>2449</v>
      </c>
      <c r="X36" s="612"/>
      <c r="Y36" s="613"/>
      <c r="Z36" s="614" t="s">
        <v>2285</v>
      </c>
      <c r="AA36" s="614"/>
      <c r="AB36" s="61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530</v>
      </c>
      <c r="W37" s="611" t="s">
        <v>2450</v>
      </c>
      <c r="X37" s="612"/>
      <c r="Y37" s="613"/>
      <c r="Z37" s="614" t="s">
        <v>2307</v>
      </c>
      <c r="AA37" s="614"/>
      <c r="AB37" s="61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449</v>
      </c>
      <c r="W38" s="611" t="s">
        <v>2451</v>
      </c>
      <c r="X38" s="612"/>
      <c r="Y38" s="613"/>
      <c r="Z38" s="614" t="s">
        <v>2485</v>
      </c>
      <c r="AA38" s="614"/>
      <c r="AB38" s="61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466</v>
      </c>
      <c r="W39" s="611" t="s">
        <v>2452</v>
      </c>
      <c r="X39" s="612"/>
      <c r="Y39" s="613"/>
      <c r="Z39" s="614" t="s">
        <v>2291</v>
      </c>
      <c r="AA39" s="614"/>
      <c r="AB39" s="61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1373</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1372</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E82" sqref="E82:F82"/>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東京都</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37213038</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2512</v>
      </c>
      <c r="D17" s="756"/>
      <c r="E17" s="756"/>
      <c r="F17" s="756"/>
      <c r="G17" s="756"/>
      <c r="H17" s="756"/>
      <c r="I17" s="756"/>
      <c r="J17" s="756"/>
      <c r="K17" s="756"/>
      <c r="L17" s="756"/>
      <c r="M17" s="756"/>
      <c r="N17" s="756"/>
      <c r="O17" s="756"/>
      <c r="P17" s="756"/>
      <c r="Q17" s="887">
        <f>SUM('別紙様式2-2（個票（４、５月））'!L7:N7,'別紙様式2-3（個票（６月以降））'!K8:O8)</f>
        <v>9116620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56" t="s">
        <v>2241</v>
      </c>
      <c r="D21" s="756"/>
      <c r="E21" s="756"/>
      <c r="F21" s="756"/>
      <c r="G21" s="756"/>
      <c r="H21" s="756"/>
      <c r="I21" s="756"/>
      <c r="J21" s="756"/>
      <c r="K21" s="756"/>
      <c r="L21" s="756"/>
      <c r="M21" s="756"/>
      <c r="N21" s="756"/>
      <c r="O21" s="756"/>
      <c r="P21" s="704"/>
      <c r="Q21" s="875">
        <f>Q17</f>
        <v>9116620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14772683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 customHeight="1" thickBot="1">
      <c r="A47" s="18"/>
      <c r="B47" s="706" t="s">
        <v>2526</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2520</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30" t="s">
        <v>2527</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450000000000003"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E82= ""), "！⑱の取組は必須です。",  "")</f>
        <v>！⑱の取組は必須です。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2523</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707" t="s">
        <v>2533</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1487404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04" t="s">
        <v>2541</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37" t="s">
        <v>2521</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2542</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4610138</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2014878</v>
      </c>
      <c r="M6" s="970"/>
      <c r="N6" s="971"/>
      <c r="O6" s="236" t="s">
        <v>54</v>
      </c>
      <c r="P6" s="216"/>
      <c r="Q6" s="237"/>
      <c r="R6" s="217"/>
      <c r="S6" s="218"/>
      <c r="T6" s="58"/>
      <c r="U6" s="219"/>
      <c r="V6" s="219"/>
      <c r="W6" s="219"/>
      <c r="X6" s="219"/>
      <c r="Y6" s="219"/>
      <c r="Z6" s="219"/>
      <c r="AA6" s="219"/>
      <c r="AB6" s="219"/>
      <c r="AC6" s="219"/>
      <c r="AD6" s="219"/>
      <c r="AE6" s="219"/>
      <c r="AF6" s="220"/>
      <c r="AG6" s="972" t="s">
        <v>2525</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2508</v>
      </c>
      <c r="B7" s="986"/>
      <c r="C7" s="986"/>
      <c r="D7" s="986"/>
      <c r="E7" s="986"/>
      <c r="F7" s="986"/>
      <c r="G7" s="986"/>
      <c r="H7" s="986"/>
      <c r="I7" s="986"/>
      <c r="J7" s="986"/>
      <c r="K7" s="987"/>
      <c r="L7" s="988">
        <f>SUM(AD13:AD113)</f>
        <v>0</v>
      </c>
      <c r="M7" s="988"/>
      <c r="N7" s="988"/>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2535</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28" t="s">
        <v>154</v>
      </c>
      <c r="P11" s="930" t="s">
        <v>2228</v>
      </c>
      <c r="Q11" s="932" t="s">
        <v>2229</v>
      </c>
      <c r="R11" s="933"/>
      <c r="S11" s="933"/>
      <c r="T11" s="933"/>
      <c r="U11" s="933"/>
      <c r="V11" s="933"/>
      <c r="W11" s="933"/>
      <c r="X11" s="933"/>
      <c r="Y11" s="933"/>
      <c r="Z11" s="933"/>
      <c r="AA11" s="933"/>
      <c r="AB11" s="934"/>
      <c r="AC11" s="938" t="s">
        <v>2230</v>
      </c>
      <c r="AD11" s="940" t="s">
        <v>2507</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29"/>
      <c r="P12" s="931"/>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2537</v>
      </c>
      <c r="AJ12" s="288" t="s">
        <v>2231</v>
      </c>
      <c r="AK12" s="290" t="s">
        <v>2538</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2524</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32602900</v>
      </c>
      <c r="L6" s="969">
        <f>IFERROR(SUMIF($AO$13:$AO$113,"加算対象",$AC13:$AC113),"")</f>
        <v>32167300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2525</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12757805</v>
      </c>
      <c r="L7" s="969">
        <f>IFERROR(SUMIF($AO$13:$AO$113,"加算対象",$AE13:$AE113),"")</f>
        <v>12757805</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2511</v>
      </c>
      <c r="B8" s="1013"/>
      <c r="C8" s="1013"/>
      <c r="D8" s="1013"/>
      <c r="E8" s="1013"/>
      <c r="F8" s="1013"/>
      <c r="G8" s="1013"/>
      <c r="H8" s="1013"/>
      <c r="I8" s="1013"/>
      <c r="J8" s="1014"/>
      <c r="K8" s="988">
        <f>SUM(AD13:AD113)</f>
        <v>9116620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2522</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2510</v>
      </c>
      <c r="N11" s="990"/>
      <c r="O11" s="991" t="s">
        <v>194</v>
      </c>
      <c r="P11" s="993" t="s">
        <v>2228</v>
      </c>
      <c r="Q11" s="932" t="s">
        <v>2234</v>
      </c>
      <c r="R11" s="933"/>
      <c r="S11" s="933"/>
      <c r="T11" s="933"/>
      <c r="U11" s="933"/>
      <c r="V11" s="933"/>
      <c r="W11" s="933"/>
      <c r="X11" s="933"/>
      <c r="Y11" s="933"/>
      <c r="Z11" s="933"/>
      <c r="AA11" s="933"/>
      <c r="AB11" s="934"/>
      <c r="AC11" s="938" t="s">
        <v>2230</v>
      </c>
      <c r="AD11" s="940" t="s">
        <v>2511</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992"/>
      <c r="P12" s="994"/>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2539</v>
      </c>
      <c r="AJ12" s="288" t="s">
        <v>2231</v>
      </c>
      <c r="AK12" s="290" t="s">
        <v>2540</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45" customHeight="1">
      <c r="A11" s="74"/>
      <c r="B11" s="1022" t="s">
        <v>210</v>
      </c>
      <c r="C11" s="1015" t="s">
        <v>211</v>
      </c>
      <c r="D11" s="1016"/>
      <c r="E11" s="1016"/>
      <c r="F11" s="1016"/>
      <c r="G11" s="1016"/>
      <c r="H11" s="1016"/>
      <c r="I11" s="1017"/>
      <c r="J11" s="74"/>
    </row>
    <row r="12" spans="1:10" s="75" customFormat="1" ht="54.6" customHeight="1">
      <c r="A12" s="74"/>
      <c r="B12" s="1022"/>
      <c r="C12" s="1023" t="s">
        <v>212</v>
      </c>
      <c r="D12" s="111" t="s">
        <v>213</v>
      </c>
      <c r="E12" s="1015" t="s">
        <v>214</v>
      </c>
      <c r="F12" s="1016"/>
      <c r="G12" s="1016"/>
      <c r="H12" s="1016"/>
      <c r="I12" s="1017"/>
      <c r="J12" s="115"/>
    </row>
    <row r="13" spans="1:10" s="75" customFormat="1" ht="32.450000000000003"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28" t="s">
        <v>221</v>
      </c>
      <c r="B20" s="1029"/>
      <c r="C20" s="68" t="s">
        <v>222</v>
      </c>
      <c r="D20" s="69" t="s">
        <v>223</v>
      </c>
      <c r="E20" s="69" t="s">
        <v>224</v>
      </c>
      <c r="F20" s="69" t="s">
        <v>225</v>
      </c>
      <c r="G20" s="70"/>
      <c r="H20" s="70"/>
      <c r="I20" s="70"/>
    </row>
    <row r="21" spans="1:10" ht="96">
      <c r="A21" s="1030" t="s">
        <v>226</v>
      </c>
      <c r="B21" s="1029"/>
      <c r="C21" s="71" t="s">
        <v>227</v>
      </c>
      <c r="D21" s="71" t="s">
        <v>228</v>
      </c>
      <c r="E21" s="71" t="s">
        <v>229</v>
      </c>
      <c r="F21" s="71" t="s">
        <v>230</v>
      </c>
      <c r="G21" s="70"/>
      <c r="H21" s="70"/>
      <c r="I21" s="70"/>
    </row>
    <row r="22" spans="1:10" ht="85.5">
      <c r="A22" s="1030" t="s">
        <v>231</v>
      </c>
      <c r="B22" s="1029"/>
      <c r="C22" s="71" t="s">
        <v>232</v>
      </c>
      <c r="D22" s="71" t="s">
        <v>233</v>
      </c>
      <c r="E22" s="71" t="s">
        <v>234</v>
      </c>
      <c r="F22" s="72" t="s">
        <v>235</v>
      </c>
      <c r="G22" s="63"/>
      <c r="H22" s="63"/>
      <c r="I22" s="63"/>
    </row>
    <row r="23" spans="1:10" ht="85.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4">
      <c r="A25" s="1031" t="s">
        <v>241</v>
      </c>
      <c r="B25" s="1031"/>
      <c r="C25" s="1031"/>
      <c r="D25" s="1031"/>
      <c r="E25" s="1031"/>
      <c r="F25" s="1031"/>
      <c r="G25" s="1031"/>
      <c r="H25" s="1031"/>
      <c r="I25" s="1031"/>
    </row>
    <row r="26" spans="1:10" ht="24">
      <c r="A26" s="65" t="s">
        <v>242</v>
      </c>
      <c r="B26" s="65"/>
      <c r="C26" s="65"/>
      <c r="D26" s="65"/>
      <c r="E26" s="65"/>
      <c r="F26" s="65"/>
      <c r="G26" s="65"/>
      <c r="H26" s="65"/>
      <c r="I26" s="65"/>
    </row>
    <row r="27" spans="1:10" ht="24">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purl.org/dc/elements/1.1/"/>
    <ds:schemaRef ds:uri="http://schemas.microsoft.com/office/2006/documentManagement/types"/>
    <ds:schemaRef ds:uri="263dbbe5-076b-4606-a03b-9598f5f2f35a"/>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2026-03-31T06:13:13Z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