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15720" windowWidth="29040" xWindow="28680" yWindow="-120"/>
  </bookViews>
  <sheets>
    <sheet r:id="rId1" name="5-2 償還計画" sheetId="1"/>
    <sheet r:id="rId2" name="5-2 別紙(寄附者内訳)" sheetId="2"/>
    <sheet r:id="rId3" name="リスト" sheetId="17" state="hidden"/>
    <sheet r:id="rId4" name="5-2 (参考)償還作成用" sheetId="3"/>
    <sheet r:id="rId5" name="5-4 資金計画" sheetId="4"/>
    <sheet r:id="rId6" name="5-5 資金収支見込⑴" sheetId="5"/>
    <sheet r:id="rId7" name="5-5 資金収支見込⑵" sheetId="6"/>
    <sheet r:id="rId8" name="5-6 資金収支" sheetId="7"/>
    <sheet r:id="rId9" name="5-6 資金収支 (2)" sheetId="12"/>
    <sheet r:id="rId10" name="5-6 資金収支 (3)" sheetId="14"/>
    <sheet r:id="rId11" name="5-6 資金収支 (4)" sheetId="16"/>
    <sheet r:id="rId12" name="5-6 別紙(人件費・○年度・○○)" sheetId="8"/>
    <sheet r:id="rId13" name="5-7 収入(養護・特養)" sheetId="9"/>
    <sheet r:id="rId14" name="5-7 収入(養護・特養)(2)" sheetId="10"/>
    <sheet r:id="rId15" name="5-8 収入(養護・特養以外)" sheetId="11"/>
  </sheets>
  <definedNames>
    <definedName localSheetId="3" name="_xlnm.Print_Area">'5-2 (参考)償還作成用'!$A$1:$F$32</definedName>
    <definedName localSheetId="0" name="_xlnm.Print_Area">'5-2 償還計画'!$A$1:$J$46</definedName>
    <definedName localSheetId="1" name="_xlnm.Print_Area">'5-2 別紙(寄附者内訳)'!$A$1:$H$33</definedName>
    <definedName localSheetId="4" name="_xlnm.Print_Area">'5-4 資金計画'!$A$1:$N$62</definedName>
    <definedName localSheetId="5" name="_xlnm.Print_Area">'5-5 資金収支見込⑴'!$A$1:$O$34</definedName>
    <definedName localSheetId="6" name="_xlnm.Print_Area">'5-5 資金収支見込⑵'!$A$1:$M$34</definedName>
    <definedName localSheetId="7" name="_xlnm.Print_Area">'5-6 資金収支'!$A$1:$M$71</definedName>
    <definedName localSheetId="8" name="_xlnm.Print_Area">'5-6 資金収支 (2)'!$A$1:$M$71</definedName>
    <definedName localSheetId="9" name="_xlnm.Print_Area">'5-6 資金収支 (3)'!$A$1:$M$71</definedName>
    <definedName localSheetId="10" name="_xlnm.Print_Area">'5-6 資金収支 (4)'!$A$1:$M$71</definedName>
    <definedName localSheetId="11" name="_xlnm.Print_Area">'5-6 別紙(人件費・○年度・○○)'!$A$1:$H$65</definedName>
    <definedName localSheetId="12" name="_xlnm.Print_Area">'5-7 収入(養護・特養)'!$A$1:$O$127</definedName>
    <definedName localSheetId="13" name="_xlnm.Print_Area">'5-7 収入(養護・特養)(2)'!$A$1:$O$87</definedName>
    <definedName localSheetId="14" name="_xlnm.Print_Area">'5-8 収入(養護・特養以外)'!$A$1:$O$44</definedName>
    <definedName localSheetId="12" name="_xlnm.Print_Titles">'5-7 収入(養護・特養)'!$A:$I</definedName>
    <definedName localSheetId="13" name="_xlnm.Print_Titles">'5-7 収入(養護・特養)(2)'!$A:$I</definedName>
    <definedName localSheetId="14" name="_xlnm.Print_Titles">'5-8 収入(養護・特養以外)'!$A:$I</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6" i="10" l="1"/>
  <c r="O69" i="10"/>
  <c r="O52" i="10"/>
  <c r="O35" i="10"/>
  <c r="O18" i="10"/>
  <c r="O43" i="11"/>
  <c r="E32" i="5" l="1"/>
  <c r="F32" i="5" s="1"/>
  <c r="K4" i="6" l="1"/>
  <c r="K3" i="6"/>
  <c r="M4" i="5"/>
  <c r="M3" i="5"/>
  <c r="C105" i="9"/>
  <c r="C82" i="9"/>
  <c r="C59" i="9"/>
  <c r="C36" i="9"/>
  <c r="O19" i="9" l="1"/>
  <c r="N19" i="9"/>
  <c r="M19" i="9"/>
  <c r="L19" i="9"/>
  <c r="K19" i="9"/>
  <c r="O18" i="9"/>
  <c r="N18" i="9"/>
  <c r="M18" i="9"/>
  <c r="L18" i="9"/>
  <c r="K18" i="9"/>
  <c r="O17" i="9"/>
  <c r="N17" i="9"/>
  <c r="M17" i="9"/>
  <c r="L17" i="9"/>
  <c r="K17" i="9"/>
  <c r="O16" i="9"/>
  <c r="N16" i="9"/>
  <c r="M16" i="9"/>
  <c r="L16" i="9"/>
  <c r="K16" i="9"/>
  <c r="O15" i="9"/>
  <c r="N15" i="9"/>
  <c r="M15" i="9"/>
  <c r="L15" i="9"/>
  <c r="K15" i="9"/>
  <c r="J19" i="9"/>
  <c r="J18" i="9"/>
  <c r="J17" i="9"/>
  <c r="J16" i="9"/>
  <c r="J15" i="9"/>
  <c r="N3" i="11"/>
  <c r="C6" i="11"/>
  <c r="G4" i="8"/>
  <c r="N3" i="9" l="1"/>
  <c r="J3" i="16" l="1"/>
  <c r="E3" i="16"/>
  <c r="L3" i="16"/>
  <c r="K3" i="16"/>
  <c r="G3" i="16"/>
  <c r="F3" i="16"/>
  <c r="J3" i="14"/>
  <c r="E3" i="14"/>
  <c r="L3" i="14"/>
  <c r="K3" i="14"/>
  <c r="G3" i="14"/>
  <c r="F3" i="14"/>
  <c r="L3" i="12"/>
  <c r="K3" i="12"/>
  <c r="J3" i="12"/>
  <c r="G3" i="12"/>
  <c r="F3" i="12"/>
  <c r="E3" i="12"/>
  <c r="K2" i="16"/>
  <c r="L65" i="16"/>
  <c r="K63" i="16"/>
  <c r="J63" i="16"/>
  <c r="I63" i="16"/>
  <c r="L63" i="16" s="1"/>
  <c r="G26" i="5" s="1"/>
  <c r="H63" i="16"/>
  <c r="G63" i="16"/>
  <c r="F63" i="16"/>
  <c r="E63" i="16"/>
  <c r="L62" i="16"/>
  <c r="L61" i="16"/>
  <c r="L60" i="16"/>
  <c r="L59" i="16"/>
  <c r="K58" i="16"/>
  <c r="J58" i="16"/>
  <c r="I58" i="16"/>
  <c r="H58" i="16"/>
  <c r="H64" i="16" s="1"/>
  <c r="G58" i="16"/>
  <c r="F58" i="16"/>
  <c r="E58" i="16"/>
  <c r="L57" i="16"/>
  <c r="L56" i="16"/>
  <c r="L55" i="16"/>
  <c r="L54" i="16"/>
  <c r="K52" i="16"/>
  <c r="J52" i="16"/>
  <c r="I52" i="16"/>
  <c r="H52" i="16"/>
  <c r="G52" i="16"/>
  <c r="F52" i="16"/>
  <c r="E52" i="16"/>
  <c r="L51" i="16"/>
  <c r="L50" i="16"/>
  <c r="L49" i="16"/>
  <c r="K48" i="16"/>
  <c r="J48" i="16"/>
  <c r="I48" i="16"/>
  <c r="H48" i="16"/>
  <c r="H53" i="16" s="1"/>
  <c r="G48" i="16"/>
  <c r="F48" i="16"/>
  <c r="F53" i="16" s="1"/>
  <c r="E48" i="16"/>
  <c r="L47" i="16"/>
  <c r="L46" i="16"/>
  <c r="L45" i="16"/>
  <c r="J43" i="16"/>
  <c r="J44" i="16" s="1"/>
  <c r="L42" i="16"/>
  <c r="L41" i="16"/>
  <c r="L40" i="16"/>
  <c r="G28" i="5" s="1"/>
  <c r="G30" i="5" s="1"/>
  <c r="L39" i="16"/>
  <c r="L38" i="16"/>
  <c r="L37" i="16"/>
  <c r="L36" i="16"/>
  <c r="L35" i="16"/>
  <c r="L34" i="16"/>
  <c r="L33" i="16"/>
  <c r="L32" i="16"/>
  <c r="L31" i="16"/>
  <c r="K30" i="16"/>
  <c r="J30" i="16"/>
  <c r="I30" i="16"/>
  <c r="H30" i="16"/>
  <c r="G30" i="16"/>
  <c r="F30" i="16"/>
  <c r="E30" i="16"/>
  <c r="L29" i="16"/>
  <c r="L28" i="16"/>
  <c r="L27" i="16"/>
  <c r="L26" i="16"/>
  <c r="L25" i="16"/>
  <c r="L24" i="16"/>
  <c r="L23" i="16"/>
  <c r="L22" i="16"/>
  <c r="L21" i="16"/>
  <c r="K20" i="16"/>
  <c r="K43" i="16" s="1"/>
  <c r="J20" i="16"/>
  <c r="I20" i="16"/>
  <c r="I43" i="16" s="1"/>
  <c r="H20" i="16"/>
  <c r="H43" i="16" s="1"/>
  <c r="G20" i="16"/>
  <c r="G43" i="16" s="1"/>
  <c r="F20" i="16"/>
  <c r="E20" i="16"/>
  <c r="E43" i="16" s="1"/>
  <c r="L19" i="16"/>
  <c r="G16" i="5" s="1"/>
  <c r="K18" i="16"/>
  <c r="K44" i="16" s="1"/>
  <c r="J18" i="16"/>
  <c r="I18" i="16"/>
  <c r="H18" i="16"/>
  <c r="G18" i="16"/>
  <c r="F18" i="16"/>
  <c r="E18" i="16"/>
  <c r="L17" i="16"/>
  <c r="L16" i="16"/>
  <c r="L15" i="16"/>
  <c r="L14" i="16"/>
  <c r="G13" i="5" s="1"/>
  <c r="L13" i="16"/>
  <c r="G12" i="5" s="1"/>
  <c r="L12" i="16"/>
  <c r="L11" i="16"/>
  <c r="G11" i="5" s="1"/>
  <c r="L10" i="16"/>
  <c r="G10" i="5" s="1"/>
  <c r="L9" i="16"/>
  <c r="G9" i="5" s="1"/>
  <c r="L8" i="16"/>
  <c r="G7" i="5" s="1"/>
  <c r="K2" i="14"/>
  <c r="L65" i="14"/>
  <c r="K63" i="14"/>
  <c r="J63" i="14"/>
  <c r="I63" i="14"/>
  <c r="H63" i="14"/>
  <c r="G63" i="14"/>
  <c r="F63" i="14"/>
  <c r="E63" i="14"/>
  <c r="L62" i="14"/>
  <c r="L61" i="14"/>
  <c r="L60" i="14"/>
  <c r="L59" i="14"/>
  <c r="K58" i="14"/>
  <c r="J58" i="14"/>
  <c r="J64" i="14" s="1"/>
  <c r="I58" i="14"/>
  <c r="I64" i="14" s="1"/>
  <c r="H58" i="14"/>
  <c r="G58" i="14"/>
  <c r="G64" i="14" s="1"/>
  <c r="F58" i="14"/>
  <c r="E58" i="14"/>
  <c r="E64" i="14" s="1"/>
  <c r="L57" i="14"/>
  <c r="L56" i="14"/>
  <c r="L55" i="14"/>
  <c r="L54" i="14"/>
  <c r="K52" i="14"/>
  <c r="J52" i="14"/>
  <c r="I52" i="14"/>
  <c r="H52" i="14"/>
  <c r="G52" i="14"/>
  <c r="F52" i="14"/>
  <c r="E52" i="14"/>
  <c r="L51" i="14"/>
  <c r="L50" i="14"/>
  <c r="L49" i="14"/>
  <c r="K48" i="14"/>
  <c r="K53" i="14" s="1"/>
  <c r="J48" i="14"/>
  <c r="J53" i="14" s="1"/>
  <c r="I48" i="14"/>
  <c r="H48" i="14"/>
  <c r="G48" i="14"/>
  <c r="G53" i="14" s="1"/>
  <c r="F48" i="14"/>
  <c r="E48" i="14"/>
  <c r="L47" i="14"/>
  <c r="L46" i="14"/>
  <c r="L45" i="14"/>
  <c r="L42" i="14"/>
  <c r="L41" i="14"/>
  <c r="L40" i="14"/>
  <c r="F28" i="5" s="1"/>
  <c r="F30" i="5" s="1"/>
  <c r="L39" i="14"/>
  <c r="L38" i="14"/>
  <c r="L37" i="14"/>
  <c r="L36" i="14"/>
  <c r="L35" i="14"/>
  <c r="L34" i="14"/>
  <c r="L33" i="14"/>
  <c r="L32" i="14"/>
  <c r="L31" i="14"/>
  <c r="K30" i="14"/>
  <c r="J30" i="14"/>
  <c r="I30" i="14"/>
  <c r="H30" i="14"/>
  <c r="G30" i="14"/>
  <c r="F30" i="14"/>
  <c r="E30" i="14"/>
  <c r="L29" i="14"/>
  <c r="L28" i="14"/>
  <c r="L27" i="14"/>
  <c r="L26" i="14"/>
  <c r="L25" i="14"/>
  <c r="L24" i="14"/>
  <c r="L23" i="14"/>
  <c r="L22" i="14"/>
  <c r="L21" i="14"/>
  <c r="K20" i="14"/>
  <c r="K43" i="14" s="1"/>
  <c r="J20" i="14"/>
  <c r="J43" i="14" s="1"/>
  <c r="J44" i="14" s="1"/>
  <c r="I20" i="14"/>
  <c r="I43" i="14" s="1"/>
  <c r="H20" i="14"/>
  <c r="H43" i="14" s="1"/>
  <c r="G20" i="14"/>
  <c r="G43" i="14" s="1"/>
  <c r="F20" i="14"/>
  <c r="F43" i="14" s="1"/>
  <c r="E20" i="14"/>
  <c r="L19" i="14"/>
  <c r="F16" i="5" s="1"/>
  <c r="K18" i="14"/>
  <c r="K44" i="14" s="1"/>
  <c r="J18" i="14"/>
  <c r="I18" i="14"/>
  <c r="I44" i="14" s="1"/>
  <c r="H18" i="14"/>
  <c r="H44" i="14" s="1"/>
  <c r="G18" i="14"/>
  <c r="G44" i="14" s="1"/>
  <c r="F18" i="14"/>
  <c r="E18" i="14"/>
  <c r="L17" i="14"/>
  <c r="L16" i="14"/>
  <c r="L15" i="14"/>
  <c r="L14" i="14"/>
  <c r="F13" i="5" s="1"/>
  <c r="L13" i="14"/>
  <c r="F12" i="5" s="1"/>
  <c r="L12" i="14"/>
  <c r="L11" i="14"/>
  <c r="F11" i="5" s="1"/>
  <c r="L10" i="14"/>
  <c r="F10" i="5" s="1"/>
  <c r="L9" i="14"/>
  <c r="F9" i="5" s="1"/>
  <c r="L8" i="14"/>
  <c r="F7" i="5" s="1"/>
  <c r="K2" i="12"/>
  <c r="L65" i="12"/>
  <c r="K63" i="12"/>
  <c r="J63" i="12"/>
  <c r="I63" i="12"/>
  <c r="H63" i="12"/>
  <c r="G63" i="12"/>
  <c r="F63" i="12"/>
  <c r="E63" i="12"/>
  <c r="E64" i="12" s="1"/>
  <c r="L62" i="12"/>
  <c r="L61" i="12"/>
  <c r="L60" i="12"/>
  <c r="L59" i="12"/>
  <c r="K58" i="12"/>
  <c r="J58" i="12"/>
  <c r="J64" i="12" s="1"/>
  <c r="I58" i="12"/>
  <c r="I64" i="12" s="1"/>
  <c r="H58" i="12"/>
  <c r="G58" i="12"/>
  <c r="G64" i="12" s="1"/>
  <c r="F58" i="12"/>
  <c r="F64" i="12" s="1"/>
  <c r="E58" i="12"/>
  <c r="L57" i="12"/>
  <c r="L56" i="12"/>
  <c r="L55" i="12"/>
  <c r="L54" i="12"/>
  <c r="K52" i="12"/>
  <c r="J52" i="12"/>
  <c r="I52" i="12"/>
  <c r="H52" i="12"/>
  <c r="G52" i="12"/>
  <c r="F52" i="12"/>
  <c r="E52" i="12"/>
  <c r="L51" i="12"/>
  <c r="L50" i="12"/>
  <c r="L49" i="12"/>
  <c r="K48" i="12"/>
  <c r="J48" i="12"/>
  <c r="J53" i="12" s="1"/>
  <c r="I48" i="12"/>
  <c r="H48" i="12"/>
  <c r="H53" i="12" s="1"/>
  <c r="G48" i="12"/>
  <c r="G53" i="12" s="1"/>
  <c r="F48" i="12"/>
  <c r="E48" i="12"/>
  <c r="L47" i="12"/>
  <c r="L46" i="12"/>
  <c r="L45" i="12"/>
  <c r="L42" i="12"/>
  <c r="L41" i="12"/>
  <c r="L40" i="12"/>
  <c r="E28" i="5" s="1"/>
  <c r="E30" i="5" s="1"/>
  <c r="L39" i="12"/>
  <c r="L38" i="12"/>
  <c r="L37" i="12"/>
  <c r="L36" i="12"/>
  <c r="L35" i="12"/>
  <c r="L34" i="12"/>
  <c r="L33" i="12"/>
  <c r="L32" i="12"/>
  <c r="L31" i="12"/>
  <c r="K30" i="12"/>
  <c r="J30" i="12"/>
  <c r="I30" i="12"/>
  <c r="H30" i="12"/>
  <c r="G30" i="12"/>
  <c r="F30" i="12"/>
  <c r="E30" i="12"/>
  <c r="L29" i="12"/>
  <c r="L28" i="12"/>
  <c r="L27" i="12"/>
  <c r="L26" i="12"/>
  <c r="L25" i="12"/>
  <c r="L24" i="12"/>
  <c r="L23" i="12"/>
  <c r="L22" i="12"/>
  <c r="L21" i="12"/>
  <c r="K20" i="12"/>
  <c r="K43" i="12" s="1"/>
  <c r="K44" i="12" s="1"/>
  <c r="J20" i="12"/>
  <c r="J43" i="12" s="1"/>
  <c r="I20" i="12"/>
  <c r="I43" i="12" s="1"/>
  <c r="H20" i="12"/>
  <c r="H43" i="12" s="1"/>
  <c r="G20" i="12"/>
  <c r="G43" i="12" s="1"/>
  <c r="F20" i="12"/>
  <c r="F43" i="12" s="1"/>
  <c r="E20" i="12"/>
  <c r="L19" i="12"/>
  <c r="E16" i="5" s="1"/>
  <c r="K18" i="12"/>
  <c r="J18" i="12"/>
  <c r="I18" i="12"/>
  <c r="H18" i="12"/>
  <c r="G18" i="12"/>
  <c r="G44" i="12" s="1"/>
  <c r="F18" i="12"/>
  <c r="E18" i="12"/>
  <c r="L17" i="12"/>
  <c r="L16" i="12"/>
  <c r="L15" i="12"/>
  <c r="L14" i="12"/>
  <c r="E13" i="5" s="1"/>
  <c r="L13" i="12"/>
  <c r="E12" i="5" s="1"/>
  <c r="L12" i="12"/>
  <c r="L11" i="12"/>
  <c r="E11" i="5" s="1"/>
  <c r="L10" i="12"/>
  <c r="E10" i="5" s="1"/>
  <c r="L9" i="12"/>
  <c r="E9" i="5" s="1"/>
  <c r="E8" i="5" s="1"/>
  <c r="L8" i="12"/>
  <c r="E7" i="5" s="1"/>
  <c r="H64" i="14" l="1"/>
  <c r="L63" i="14"/>
  <c r="F26" i="5" s="1"/>
  <c r="L52" i="16"/>
  <c r="G23" i="5" s="1"/>
  <c r="F64" i="14"/>
  <c r="H44" i="16"/>
  <c r="F8" i="5"/>
  <c r="L52" i="14"/>
  <c r="F23" i="5" s="1"/>
  <c r="G8" i="5"/>
  <c r="L48" i="16"/>
  <c r="G22" i="5" s="1"/>
  <c r="G24" i="5" s="1"/>
  <c r="K64" i="14"/>
  <c r="K66" i="14" s="1"/>
  <c r="L18" i="16"/>
  <c r="G15" i="5" s="1"/>
  <c r="L30" i="16"/>
  <c r="G18" i="5" s="1"/>
  <c r="I64" i="16"/>
  <c r="K64" i="12"/>
  <c r="I53" i="14"/>
  <c r="G53" i="16"/>
  <c r="K53" i="16"/>
  <c r="L58" i="16"/>
  <c r="G25" i="5" s="1"/>
  <c r="G27" i="5" s="1"/>
  <c r="F64" i="16"/>
  <c r="H66" i="16"/>
  <c r="J64" i="16"/>
  <c r="G64" i="16"/>
  <c r="I53" i="16"/>
  <c r="K64" i="16"/>
  <c r="L20" i="16"/>
  <c r="G17" i="5" s="1"/>
  <c r="J53" i="16"/>
  <c r="J66" i="16" s="1"/>
  <c r="F53" i="14"/>
  <c r="H53" i="14"/>
  <c r="H66" i="14" s="1"/>
  <c r="L48" i="14"/>
  <c r="F22" i="5" s="1"/>
  <c r="F24" i="5" s="1"/>
  <c r="L20" i="14"/>
  <c r="F17" i="5" s="1"/>
  <c r="L30" i="14"/>
  <c r="F18" i="5" s="1"/>
  <c r="L48" i="12"/>
  <c r="E22" i="5" s="1"/>
  <c r="K53" i="12"/>
  <c r="H64" i="12"/>
  <c r="L18" i="12"/>
  <c r="E15" i="5" s="1"/>
  <c r="E14" i="5" s="1"/>
  <c r="L20" i="12"/>
  <c r="E17" i="5" s="1"/>
  <c r="L30" i="12"/>
  <c r="E18" i="5" s="1"/>
  <c r="F53" i="12"/>
  <c r="E53" i="12"/>
  <c r="K66" i="12"/>
  <c r="I53" i="12"/>
  <c r="H44" i="12"/>
  <c r="H66" i="12" s="1"/>
  <c r="I44" i="12"/>
  <c r="I66" i="12" s="1"/>
  <c r="L58" i="12"/>
  <c r="E25" i="5" s="1"/>
  <c r="E27" i="5" s="1"/>
  <c r="G44" i="16"/>
  <c r="G66" i="16" s="1"/>
  <c r="I44" i="16"/>
  <c r="K66" i="16"/>
  <c r="E53" i="16"/>
  <c r="E64" i="16"/>
  <c r="E44" i="16"/>
  <c r="F43" i="16"/>
  <c r="L43" i="16" s="1"/>
  <c r="G20" i="5" s="1"/>
  <c r="G19" i="5" s="1"/>
  <c r="J66" i="14"/>
  <c r="F44" i="14"/>
  <c r="I66" i="14"/>
  <c r="G66" i="14"/>
  <c r="L64" i="14"/>
  <c r="E53" i="14"/>
  <c r="E43" i="14"/>
  <c r="L43" i="14" s="1"/>
  <c r="F20" i="5" s="1"/>
  <c r="F19" i="5" s="1"/>
  <c r="L18" i="14"/>
  <c r="F15" i="5" s="1"/>
  <c r="L58" i="14"/>
  <c r="F25" i="5" s="1"/>
  <c r="F27" i="5" s="1"/>
  <c r="G66" i="12"/>
  <c r="J44" i="12"/>
  <c r="J66" i="12" s="1"/>
  <c r="F44" i="12"/>
  <c r="F66" i="12" s="1"/>
  <c r="L64" i="12"/>
  <c r="L52" i="12"/>
  <c r="E23" i="5" s="1"/>
  <c r="L63" i="12"/>
  <c r="E26" i="5" s="1"/>
  <c r="E43" i="12"/>
  <c r="L43" i="12" s="1"/>
  <c r="E20" i="5" s="1"/>
  <c r="H35" i="4"/>
  <c r="G35" i="4"/>
  <c r="L4" i="4"/>
  <c r="H6" i="1"/>
  <c r="H8" i="1"/>
  <c r="I40" i="1"/>
  <c r="E40" i="1"/>
  <c r="I37" i="1"/>
  <c r="E37" i="1"/>
  <c r="G6" i="2"/>
  <c r="G4" i="2"/>
  <c r="L53" i="14" l="1"/>
  <c r="F44" i="16"/>
  <c r="F66" i="16" s="1"/>
  <c r="E24" i="5"/>
  <c r="L53" i="12"/>
  <c r="E19" i="5"/>
  <c r="F66" i="14"/>
  <c r="F14" i="5"/>
  <c r="L64" i="16"/>
  <c r="L53" i="16"/>
  <c r="I66" i="16"/>
  <c r="E66" i="16"/>
  <c r="L44" i="16"/>
  <c r="E44" i="14"/>
  <c r="E44" i="12"/>
  <c r="J8" i="11"/>
  <c r="K8" i="11"/>
  <c r="L8" i="11"/>
  <c r="M8" i="11"/>
  <c r="N8" i="11"/>
  <c r="O8" i="11"/>
  <c r="J9" i="11"/>
  <c r="K9" i="11"/>
  <c r="L9" i="11"/>
  <c r="M9" i="11"/>
  <c r="N9" i="11"/>
  <c r="O9" i="11"/>
  <c r="J10" i="11"/>
  <c r="K10" i="11"/>
  <c r="L10" i="11"/>
  <c r="M10" i="11"/>
  <c r="N10" i="11"/>
  <c r="O10" i="11"/>
  <c r="J11" i="11"/>
  <c r="K11" i="11"/>
  <c r="L11" i="11"/>
  <c r="M11" i="11"/>
  <c r="N11" i="11"/>
  <c r="O11" i="11"/>
  <c r="J12" i="11"/>
  <c r="K12" i="11"/>
  <c r="L12" i="11"/>
  <c r="M12" i="11"/>
  <c r="N12" i="11"/>
  <c r="O12" i="11"/>
  <c r="J13" i="11"/>
  <c r="K13" i="11"/>
  <c r="L13" i="11"/>
  <c r="M13" i="11"/>
  <c r="N13" i="11"/>
  <c r="O13" i="11"/>
  <c r="J14" i="11"/>
  <c r="K14" i="11"/>
  <c r="L14" i="11"/>
  <c r="M14" i="11"/>
  <c r="N14" i="11"/>
  <c r="O14" i="11"/>
  <c r="J15" i="11"/>
  <c r="K15" i="11"/>
  <c r="L15" i="11"/>
  <c r="M15" i="11"/>
  <c r="N15" i="11"/>
  <c r="O15" i="11"/>
  <c r="J16" i="11"/>
  <c r="K16" i="11"/>
  <c r="L16" i="11"/>
  <c r="M16" i="11"/>
  <c r="N16" i="11"/>
  <c r="O16" i="11"/>
  <c r="J17" i="11"/>
  <c r="K17" i="11"/>
  <c r="L17" i="11"/>
  <c r="M17" i="11"/>
  <c r="N17" i="11"/>
  <c r="O17" i="11"/>
  <c r="J18" i="11"/>
  <c r="K18" i="11"/>
  <c r="L18" i="11"/>
  <c r="M18" i="11"/>
  <c r="N18" i="11"/>
  <c r="O18" i="11"/>
  <c r="J19" i="11"/>
  <c r="K19" i="11"/>
  <c r="L19" i="11"/>
  <c r="M19" i="11"/>
  <c r="N19" i="11"/>
  <c r="O19" i="11"/>
  <c r="J20" i="11"/>
  <c r="K20" i="11"/>
  <c r="L20" i="11"/>
  <c r="M20" i="11"/>
  <c r="N20" i="11"/>
  <c r="O20" i="11"/>
  <c r="J22" i="11"/>
  <c r="K22" i="11"/>
  <c r="L22" i="11"/>
  <c r="M22" i="11"/>
  <c r="N22" i="11"/>
  <c r="O22" i="11"/>
  <c r="J23" i="11"/>
  <c r="K23" i="11"/>
  <c r="L23" i="11"/>
  <c r="M23" i="11"/>
  <c r="N23" i="11"/>
  <c r="O23" i="11"/>
  <c r="J24" i="11"/>
  <c r="K24" i="11"/>
  <c r="L24" i="11"/>
  <c r="M24" i="11"/>
  <c r="N24" i="11"/>
  <c r="O24" i="11"/>
  <c r="J25" i="11"/>
  <c r="K25" i="11"/>
  <c r="L25" i="11"/>
  <c r="M25" i="11"/>
  <c r="N25" i="11"/>
  <c r="O25" i="11"/>
  <c r="M26" i="11"/>
  <c r="K21" i="11" l="1"/>
  <c r="L26" i="11"/>
  <c r="J26" i="11"/>
  <c r="N26" i="11"/>
  <c r="M21" i="11"/>
  <c r="M27" i="11" s="1"/>
  <c r="O21" i="11"/>
  <c r="L21" i="11"/>
  <c r="L27" i="11" s="1"/>
  <c r="J21" i="11"/>
  <c r="J27" i="11" s="1"/>
  <c r="N21" i="11"/>
  <c r="N27" i="11" s="1"/>
  <c r="K26" i="11"/>
  <c r="K27" i="11" s="1"/>
  <c r="O26" i="11"/>
  <c r="O27" i="11" s="1"/>
  <c r="L66" i="16"/>
  <c r="E66" i="14"/>
  <c r="L44" i="14"/>
  <c r="E66" i="12"/>
  <c r="L44" i="12"/>
  <c r="J8" i="9"/>
  <c r="J9" i="9" s="1"/>
  <c r="J123" i="9" s="1"/>
  <c r="K8" i="9"/>
  <c r="K9" i="9" s="1"/>
  <c r="K123" i="9" s="1"/>
  <c r="L8" i="9"/>
  <c r="L9" i="9" s="1"/>
  <c r="L123" i="9" s="1"/>
  <c r="M8" i="9"/>
  <c r="M9" i="9" s="1"/>
  <c r="M123" i="9" s="1"/>
  <c r="N8" i="9"/>
  <c r="N9" i="9" s="1"/>
  <c r="N123" i="9" s="1"/>
  <c r="O8" i="9"/>
  <c r="O9" i="9" s="1"/>
  <c r="O123" i="9" s="1"/>
  <c r="C13" i="9"/>
  <c r="J38" i="9"/>
  <c r="K38" i="9"/>
  <c r="L38" i="9"/>
  <c r="M38" i="9"/>
  <c r="N38" i="9"/>
  <c r="O38" i="9"/>
  <c r="J39" i="9"/>
  <c r="K39" i="9"/>
  <c r="L39" i="9"/>
  <c r="M39" i="9"/>
  <c r="N39" i="9"/>
  <c r="O39" i="9"/>
  <c r="J40" i="9"/>
  <c r="K40" i="9"/>
  <c r="L40" i="9"/>
  <c r="M40" i="9"/>
  <c r="N40" i="9"/>
  <c r="O40" i="9"/>
  <c r="J41" i="9"/>
  <c r="K41" i="9"/>
  <c r="L41" i="9"/>
  <c r="M41" i="9"/>
  <c r="N41" i="9"/>
  <c r="O41" i="9"/>
  <c r="J42" i="9"/>
  <c r="K42" i="9"/>
  <c r="L42" i="9"/>
  <c r="M42" i="9"/>
  <c r="N42" i="9"/>
  <c r="O42" i="9"/>
  <c r="J43" i="9"/>
  <c r="K43" i="9"/>
  <c r="L43" i="9"/>
  <c r="M43" i="9"/>
  <c r="N43" i="9"/>
  <c r="O43" i="9"/>
  <c r="J44" i="9"/>
  <c r="K44" i="9"/>
  <c r="L44" i="9"/>
  <c r="M44" i="9"/>
  <c r="N44" i="9"/>
  <c r="O44" i="9"/>
  <c r="J45" i="9"/>
  <c r="K45" i="9"/>
  <c r="L45" i="9"/>
  <c r="M45" i="9"/>
  <c r="N45" i="9"/>
  <c r="O45" i="9"/>
  <c r="J46" i="9"/>
  <c r="K46" i="9"/>
  <c r="L46" i="9"/>
  <c r="M46" i="9"/>
  <c r="N46" i="9"/>
  <c r="O46" i="9"/>
  <c r="J47" i="9"/>
  <c r="K47" i="9"/>
  <c r="L47" i="9"/>
  <c r="M47" i="9"/>
  <c r="N47" i="9"/>
  <c r="O47" i="9"/>
  <c r="J48" i="9"/>
  <c r="K48" i="9"/>
  <c r="L48" i="9"/>
  <c r="M48" i="9"/>
  <c r="N48" i="9"/>
  <c r="O48" i="9"/>
  <c r="J50" i="9"/>
  <c r="K50" i="9"/>
  <c r="L50" i="9"/>
  <c r="M50" i="9"/>
  <c r="N50" i="9"/>
  <c r="O50" i="9"/>
  <c r="J51" i="9"/>
  <c r="K51" i="9"/>
  <c r="L51" i="9"/>
  <c r="L54" i="9" s="1"/>
  <c r="M51" i="9"/>
  <c r="N51" i="9"/>
  <c r="O51" i="9"/>
  <c r="J52" i="9"/>
  <c r="K52" i="9"/>
  <c r="L52" i="9"/>
  <c r="M52" i="9"/>
  <c r="N52" i="9"/>
  <c r="N54" i="9" s="1"/>
  <c r="O52" i="9"/>
  <c r="J53" i="9"/>
  <c r="K53" i="9"/>
  <c r="L53" i="9"/>
  <c r="M53" i="9"/>
  <c r="N53" i="9"/>
  <c r="O53" i="9"/>
  <c r="J61" i="9"/>
  <c r="K61" i="9"/>
  <c r="L61" i="9"/>
  <c r="M61" i="9"/>
  <c r="N61" i="9"/>
  <c r="O61" i="9"/>
  <c r="J62" i="9"/>
  <c r="K62" i="9"/>
  <c r="L62" i="9"/>
  <c r="M62" i="9"/>
  <c r="N62" i="9"/>
  <c r="O62" i="9"/>
  <c r="J63" i="9"/>
  <c r="K63" i="9"/>
  <c r="L63" i="9"/>
  <c r="M63" i="9"/>
  <c r="N63" i="9"/>
  <c r="O63" i="9"/>
  <c r="J64" i="9"/>
  <c r="K64" i="9"/>
  <c r="L64" i="9"/>
  <c r="M64" i="9"/>
  <c r="N64" i="9"/>
  <c r="O64" i="9"/>
  <c r="J65" i="9"/>
  <c r="K65" i="9"/>
  <c r="L65" i="9"/>
  <c r="M65" i="9"/>
  <c r="N65" i="9"/>
  <c r="O65" i="9"/>
  <c r="J66" i="9"/>
  <c r="K66" i="9"/>
  <c r="L66" i="9"/>
  <c r="M66" i="9"/>
  <c r="N66" i="9"/>
  <c r="O66" i="9"/>
  <c r="J67" i="9"/>
  <c r="K67" i="9"/>
  <c r="L67" i="9"/>
  <c r="M67" i="9"/>
  <c r="N67" i="9"/>
  <c r="O67" i="9"/>
  <c r="J68" i="9"/>
  <c r="K68" i="9"/>
  <c r="L68" i="9"/>
  <c r="M68" i="9"/>
  <c r="N68" i="9"/>
  <c r="O68" i="9"/>
  <c r="J69" i="9"/>
  <c r="J72" i="9" s="1"/>
  <c r="K69" i="9"/>
  <c r="L69" i="9"/>
  <c r="M69" i="9"/>
  <c r="N69" i="9"/>
  <c r="O69" i="9"/>
  <c r="J70" i="9"/>
  <c r="K70" i="9"/>
  <c r="L70" i="9"/>
  <c r="M70" i="9"/>
  <c r="N70" i="9"/>
  <c r="O70" i="9"/>
  <c r="J71" i="9"/>
  <c r="K71" i="9"/>
  <c r="L71" i="9"/>
  <c r="M71" i="9"/>
  <c r="N71" i="9"/>
  <c r="O71" i="9"/>
  <c r="J73" i="9"/>
  <c r="K73" i="9"/>
  <c r="L73" i="9"/>
  <c r="M73" i="9"/>
  <c r="N73" i="9"/>
  <c r="O73" i="9"/>
  <c r="J74" i="9"/>
  <c r="K74" i="9"/>
  <c r="L74" i="9"/>
  <c r="M74" i="9"/>
  <c r="N74" i="9"/>
  <c r="O74" i="9"/>
  <c r="J75" i="9"/>
  <c r="K75" i="9"/>
  <c r="K77" i="9" s="1"/>
  <c r="L75" i="9"/>
  <c r="M75" i="9"/>
  <c r="N75" i="9"/>
  <c r="O75" i="9"/>
  <c r="J76" i="9"/>
  <c r="K76" i="9"/>
  <c r="L76" i="9"/>
  <c r="M76" i="9"/>
  <c r="N76" i="9"/>
  <c r="O76" i="9"/>
  <c r="J84" i="9"/>
  <c r="K84" i="9"/>
  <c r="L84" i="9"/>
  <c r="M84" i="9"/>
  <c r="N84" i="9"/>
  <c r="O84" i="9"/>
  <c r="J85" i="9"/>
  <c r="K85" i="9"/>
  <c r="L85" i="9"/>
  <c r="M85" i="9"/>
  <c r="N85" i="9"/>
  <c r="O85" i="9"/>
  <c r="J86" i="9"/>
  <c r="K86" i="9"/>
  <c r="L86" i="9"/>
  <c r="M86" i="9"/>
  <c r="N86" i="9"/>
  <c r="O86" i="9"/>
  <c r="J87" i="9"/>
  <c r="K87" i="9"/>
  <c r="L87" i="9"/>
  <c r="M87" i="9"/>
  <c r="N87" i="9"/>
  <c r="N95" i="9" s="1"/>
  <c r="O87" i="9"/>
  <c r="J88" i="9"/>
  <c r="K88" i="9"/>
  <c r="L88" i="9"/>
  <c r="M88" i="9"/>
  <c r="N88" i="9"/>
  <c r="O88" i="9"/>
  <c r="J89" i="9"/>
  <c r="K89" i="9"/>
  <c r="L89" i="9"/>
  <c r="M89" i="9"/>
  <c r="N89" i="9"/>
  <c r="O89" i="9"/>
  <c r="J90" i="9"/>
  <c r="K90" i="9"/>
  <c r="L90" i="9"/>
  <c r="M90" i="9"/>
  <c r="N90" i="9"/>
  <c r="O90" i="9"/>
  <c r="J91" i="9"/>
  <c r="K91" i="9"/>
  <c r="L91" i="9"/>
  <c r="M91" i="9"/>
  <c r="N91" i="9"/>
  <c r="O91" i="9"/>
  <c r="J92" i="9"/>
  <c r="K92" i="9"/>
  <c r="L92" i="9"/>
  <c r="M92" i="9"/>
  <c r="N92" i="9"/>
  <c r="O92" i="9"/>
  <c r="J93" i="9"/>
  <c r="K93" i="9"/>
  <c r="L93" i="9"/>
  <c r="M93" i="9"/>
  <c r="N93" i="9"/>
  <c r="O93" i="9"/>
  <c r="J94" i="9"/>
  <c r="K94" i="9"/>
  <c r="L94" i="9"/>
  <c r="M94" i="9"/>
  <c r="N94" i="9"/>
  <c r="O94" i="9"/>
  <c r="J96" i="9"/>
  <c r="K96" i="9"/>
  <c r="L96" i="9"/>
  <c r="M96" i="9"/>
  <c r="N96" i="9"/>
  <c r="O96" i="9"/>
  <c r="J97" i="9"/>
  <c r="K97" i="9"/>
  <c r="L97" i="9"/>
  <c r="M97" i="9"/>
  <c r="N97" i="9"/>
  <c r="O97" i="9"/>
  <c r="J98" i="9"/>
  <c r="K98" i="9"/>
  <c r="L98" i="9"/>
  <c r="M98" i="9"/>
  <c r="N98" i="9"/>
  <c r="N100" i="9" s="1"/>
  <c r="O98" i="9"/>
  <c r="J99" i="9"/>
  <c r="K99" i="9"/>
  <c r="K100" i="9" s="1"/>
  <c r="L99" i="9"/>
  <c r="M99" i="9"/>
  <c r="N99" i="9"/>
  <c r="O99" i="9"/>
  <c r="J107" i="9"/>
  <c r="K107" i="9"/>
  <c r="L107" i="9"/>
  <c r="L115" i="9" s="1"/>
  <c r="M107" i="9"/>
  <c r="N107" i="9"/>
  <c r="O107" i="9"/>
  <c r="J108" i="9"/>
  <c r="K108" i="9"/>
  <c r="L108" i="9"/>
  <c r="M108" i="9"/>
  <c r="N108" i="9"/>
  <c r="O108" i="9"/>
  <c r="J109" i="9"/>
  <c r="K109" i="9"/>
  <c r="L109" i="9"/>
  <c r="M109" i="9"/>
  <c r="N109" i="9"/>
  <c r="O109" i="9"/>
  <c r="J110" i="9"/>
  <c r="K110" i="9"/>
  <c r="L110" i="9"/>
  <c r="M110" i="9"/>
  <c r="N110" i="9"/>
  <c r="O110" i="9"/>
  <c r="J111" i="9"/>
  <c r="K111" i="9"/>
  <c r="L111" i="9"/>
  <c r="M111" i="9"/>
  <c r="N111" i="9"/>
  <c r="O111" i="9"/>
  <c r="J112" i="9"/>
  <c r="K112" i="9"/>
  <c r="L112" i="9"/>
  <c r="M112" i="9"/>
  <c r="N112" i="9"/>
  <c r="O112" i="9"/>
  <c r="J113" i="9"/>
  <c r="K113" i="9"/>
  <c r="L113" i="9"/>
  <c r="M113" i="9"/>
  <c r="N113" i="9"/>
  <c r="O113" i="9"/>
  <c r="J114" i="9"/>
  <c r="K114" i="9"/>
  <c r="L114" i="9"/>
  <c r="M114" i="9"/>
  <c r="N114" i="9"/>
  <c r="O114" i="9"/>
  <c r="O115" i="9" s="1"/>
  <c r="J116" i="9"/>
  <c r="K116" i="9"/>
  <c r="L116" i="9"/>
  <c r="M116" i="9"/>
  <c r="N116" i="9"/>
  <c r="O116" i="9"/>
  <c r="J117" i="9"/>
  <c r="K117" i="9"/>
  <c r="L117" i="9"/>
  <c r="M117" i="9"/>
  <c r="N117" i="9"/>
  <c r="O117" i="9"/>
  <c r="J118" i="9"/>
  <c r="K118" i="9"/>
  <c r="L118" i="9"/>
  <c r="M118" i="9"/>
  <c r="N118" i="9"/>
  <c r="O118" i="9"/>
  <c r="J119" i="9"/>
  <c r="K119" i="9"/>
  <c r="L119" i="9"/>
  <c r="M119" i="9"/>
  <c r="N119" i="9"/>
  <c r="O119" i="9"/>
  <c r="M120" i="9" l="1"/>
  <c r="K120" i="9"/>
  <c r="O77" i="9"/>
  <c r="O30" i="9"/>
  <c r="M29" i="9"/>
  <c r="K28" i="9"/>
  <c r="O25" i="9"/>
  <c r="M24" i="9"/>
  <c r="K23" i="9"/>
  <c r="O21" i="9"/>
  <c r="M20" i="9"/>
  <c r="N30" i="9"/>
  <c r="L29" i="9"/>
  <c r="J28" i="9"/>
  <c r="N25" i="9"/>
  <c r="L24" i="9"/>
  <c r="J23" i="9"/>
  <c r="N21" i="9"/>
  <c r="L20" i="9"/>
  <c r="M30" i="9"/>
  <c r="K29" i="9"/>
  <c r="O27" i="9"/>
  <c r="M25" i="9"/>
  <c r="K24" i="9"/>
  <c r="O22" i="9"/>
  <c r="M21" i="9"/>
  <c r="K20" i="9"/>
  <c r="L30" i="9"/>
  <c r="J29" i="9"/>
  <c r="N27" i="9"/>
  <c r="N31" i="9" s="1"/>
  <c r="L25" i="9"/>
  <c r="J24" i="9"/>
  <c r="N22" i="9"/>
  <c r="L21" i="9"/>
  <c r="J20" i="9"/>
  <c r="K30" i="9"/>
  <c r="O28" i="9"/>
  <c r="M27" i="9"/>
  <c r="M31" i="9" s="1"/>
  <c r="K25" i="9"/>
  <c r="O23" i="9"/>
  <c r="M22" i="9"/>
  <c r="K21" i="9"/>
  <c r="J30" i="9"/>
  <c r="N28" i="9"/>
  <c r="L27" i="9"/>
  <c r="L31" i="9" s="1"/>
  <c r="J25" i="9"/>
  <c r="N23" i="9"/>
  <c r="L22" i="9"/>
  <c r="J21" i="9"/>
  <c r="O29" i="9"/>
  <c r="M28" i="9"/>
  <c r="K27" i="9"/>
  <c r="K31" i="9" s="1"/>
  <c r="O24" i="9"/>
  <c r="M23" i="9"/>
  <c r="K22" i="9"/>
  <c r="O20" i="9"/>
  <c r="O26" i="9" s="1"/>
  <c r="N29" i="9"/>
  <c r="L28" i="9"/>
  <c r="J27" i="9"/>
  <c r="J31" i="9" s="1"/>
  <c r="N24" i="9"/>
  <c r="L23" i="9"/>
  <c r="J22" i="9"/>
  <c r="N20" i="9"/>
  <c r="N26" i="9" s="1"/>
  <c r="L120" i="9"/>
  <c r="L121" i="9" s="1"/>
  <c r="J120" i="9"/>
  <c r="L77" i="9"/>
  <c r="J77" i="9"/>
  <c r="J78" i="9" s="1"/>
  <c r="N101" i="9"/>
  <c r="L100" i="9"/>
  <c r="N120" i="9"/>
  <c r="N121" i="9" s="1"/>
  <c r="M49" i="9"/>
  <c r="N49" i="9"/>
  <c r="N55" i="9" s="1"/>
  <c r="M72" i="9"/>
  <c r="M54" i="9"/>
  <c r="M115" i="9"/>
  <c r="O120" i="9"/>
  <c r="O121" i="9" s="1"/>
  <c r="J115" i="9"/>
  <c r="J121" i="9" s="1"/>
  <c r="M121" i="9"/>
  <c r="K115" i="9"/>
  <c r="K121" i="9" s="1"/>
  <c r="N115" i="9"/>
  <c r="M77" i="9"/>
  <c r="O72" i="9"/>
  <c r="O78" i="9" s="1"/>
  <c r="K54" i="9"/>
  <c r="O54" i="9"/>
  <c r="L101" i="9"/>
  <c r="K72" i="9"/>
  <c r="K78" i="9" s="1"/>
  <c r="N72" i="9"/>
  <c r="N124" i="9" s="1"/>
  <c r="L49" i="9"/>
  <c r="J49" i="9"/>
  <c r="M55" i="9"/>
  <c r="L55" i="9"/>
  <c r="K95" i="9"/>
  <c r="K101" i="9" s="1"/>
  <c r="O95" i="9"/>
  <c r="M95" i="9"/>
  <c r="O100" i="9"/>
  <c r="M100" i="9"/>
  <c r="L72" i="9"/>
  <c r="L78" i="9" s="1"/>
  <c r="K49" i="9"/>
  <c r="K55" i="9" s="1"/>
  <c r="O49" i="9"/>
  <c r="J100" i="9"/>
  <c r="L95" i="9"/>
  <c r="J95" i="9"/>
  <c r="N77" i="9"/>
  <c r="J54" i="9"/>
  <c r="J55" i="9" s="1"/>
  <c r="L66" i="14"/>
  <c r="L66" i="12"/>
  <c r="M78" i="9"/>
  <c r="M125" i="9"/>
  <c r="N125" i="9"/>
  <c r="L125" i="9"/>
  <c r="K125" i="9"/>
  <c r="F9" i="8"/>
  <c r="G9" i="8" s="1"/>
  <c r="F10" i="8"/>
  <c r="G10" i="8" s="1"/>
  <c r="B11" i="8"/>
  <c r="F12" i="8"/>
  <c r="G12" i="8" s="1"/>
  <c r="F13" i="8"/>
  <c r="G13" i="8" s="1"/>
  <c r="B14" i="8"/>
  <c r="F15" i="8"/>
  <c r="G15" i="8" s="1"/>
  <c r="F16" i="8"/>
  <c r="G16" i="8" s="1"/>
  <c r="B17" i="8"/>
  <c r="F18" i="8"/>
  <c r="G18" i="8" s="1"/>
  <c r="F19" i="8"/>
  <c r="G19" i="8" s="1"/>
  <c r="B20" i="8"/>
  <c r="F21" i="8"/>
  <c r="G21" i="8" s="1"/>
  <c r="F22" i="8"/>
  <c r="G22" i="8" s="1"/>
  <c r="B23" i="8"/>
  <c r="F24" i="8"/>
  <c r="G24" i="8"/>
  <c r="F25" i="8"/>
  <c r="G25" i="8" s="1"/>
  <c r="B26" i="8"/>
  <c r="F27" i="8"/>
  <c r="G27" i="8" s="1"/>
  <c r="G29" i="8" s="1"/>
  <c r="F28" i="8"/>
  <c r="G28" i="8"/>
  <c r="B29" i="8"/>
  <c r="F30" i="8"/>
  <c r="G30" i="8" s="1"/>
  <c r="F31" i="8"/>
  <c r="G31" i="8" s="1"/>
  <c r="B32" i="8"/>
  <c r="F33" i="8"/>
  <c r="G33" i="8" s="1"/>
  <c r="F34" i="8"/>
  <c r="G34" i="8" s="1"/>
  <c r="B35" i="8"/>
  <c r="F36" i="8"/>
  <c r="G36" i="8"/>
  <c r="F37" i="8"/>
  <c r="G37" i="8" s="1"/>
  <c r="B38" i="8"/>
  <c r="F39" i="8"/>
  <c r="G39" i="8" s="1"/>
  <c r="F40" i="8"/>
  <c r="G40" i="8"/>
  <c r="B41" i="8"/>
  <c r="F42" i="8"/>
  <c r="G42" i="8" s="1"/>
  <c r="F43" i="8"/>
  <c r="G43" i="8" s="1"/>
  <c r="B44" i="8"/>
  <c r="F45" i="8"/>
  <c r="G45" i="8" s="1"/>
  <c r="F46" i="8"/>
  <c r="G46" i="8" s="1"/>
  <c r="B47" i="8"/>
  <c r="F48" i="8"/>
  <c r="G48" i="8" s="1"/>
  <c r="F49" i="8"/>
  <c r="G49" i="8" s="1"/>
  <c r="B50" i="8"/>
  <c r="G58" i="8" s="1"/>
  <c r="G55" i="8"/>
  <c r="G56" i="8"/>
  <c r="G57" i="8"/>
  <c r="D58" i="8"/>
  <c r="E58" i="8"/>
  <c r="L8" i="7"/>
  <c r="D7" i="5" s="1"/>
  <c r="L9" i="7"/>
  <c r="D9" i="5" s="1"/>
  <c r="L10" i="7"/>
  <c r="D10" i="5" s="1"/>
  <c r="L11" i="7"/>
  <c r="D11" i="5" s="1"/>
  <c r="L12" i="7"/>
  <c r="L13" i="7"/>
  <c r="D12" i="5" s="1"/>
  <c r="L14" i="7"/>
  <c r="D13" i="5" s="1"/>
  <c r="L15" i="7"/>
  <c r="L16" i="7"/>
  <c r="L17" i="7"/>
  <c r="E18" i="7"/>
  <c r="F18" i="7"/>
  <c r="G18" i="7"/>
  <c r="H18" i="7"/>
  <c r="I18" i="7"/>
  <c r="J18" i="7"/>
  <c r="K18" i="7"/>
  <c r="L19" i="7"/>
  <c r="D16" i="5" s="1"/>
  <c r="E20" i="7"/>
  <c r="F20" i="7"/>
  <c r="G20" i="7"/>
  <c r="H20" i="7"/>
  <c r="I20" i="7"/>
  <c r="J20" i="7"/>
  <c r="K20" i="7"/>
  <c r="L21" i="7"/>
  <c r="L22" i="7"/>
  <c r="L23" i="7"/>
  <c r="L24" i="7"/>
  <c r="L25" i="7"/>
  <c r="L26" i="7"/>
  <c r="L27" i="7"/>
  <c r="L28" i="7"/>
  <c r="L29" i="7"/>
  <c r="E30" i="7"/>
  <c r="F30" i="7"/>
  <c r="G30" i="7"/>
  <c r="H30" i="7"/>
  <c r="I30" i="7"/>
  <c r="J30" i="7"/>
  <c r="K30" i="7"/>
  <c r="K43" i="7" s="1"/>
  <c r="L31" i="7"/>
  <c r="L32" i="7"/>
  <c r="L33" i="7"/>
  <c r="L34" i="7"/>
  <c r="L35" i="7"/>
  <c r="L36" i="7"/>
  <c r="L37" i="7"/>
  <c r="L38" i="7"/>
  <c r="L39" i="7"/>
  <c r="L40" i="7"/>
  <c r="D28" i="5" s="1"/>
  <c r="L41" i="7"/>
  <c r="L42" i="7"/>
  <c r="E43" i="7"/>
  <c r="L45" i="7"/>
  <c r="L46" i="7"/>
  <c r="L47" i="7"/>
  <c r="E48" i="7"/>
  <c r="F48" i="7"/>
  <c r="G48" i="7"/>
  <c r="H48" i="7"/>
  <c r="I48" i="7"/>
  <c r="I53" i="7" s="1"/>
  <c r="J48" i="7"/>
  <c r="K48" i="7"/>
  <c r="L49" i="7"/>
  <c r="L50" i="7"/>
  <c r="L51" i="7"/>
  <c r="E52" i="7"/>
  <c r="E53" i="7" s="1"/>
  <c r="F52" i="7"/>
  <c r="G52" i="7"/>
  <c r="H52" i="7"/>
  <c r="I52" i="7"/>
  <c r="J52" i="7"/>
  <c r="K52" i="7"/>
  <c r="K53" i="7"/>
  <c r="L54" i="7"/>
  <c r="L55" i="7"/>
  <c r="L56" i="7"/>
  <c r="L57" i="7"/>
  <c r="E58" i="7"/>
  <c r="F58" i="7"/>
  <c r="G58" i="7"/>
  <c r="H58" i="7"/>
  <c r="I58" i="7"/>
  <c r="J58" i="7"/>
  <c r="K58" i="7"/>
  <c r="L59" i="7"/>
  <c r="L60" i="7"/>
  <c r="L61" i="7"/>
  <c r="L62" i="7"/>
  <c r="E63" i="7"/>
  <c r="F63" i="7"/>
  <c r="F64" i="7" s="1"/>
  <c r="G63" i="7"/>
  <c r="G64" i="7" s="1"/>
  <c r="H63" i="7"/>
  <c r="I63" i="7"/>
  <c r="J63" i="7"/>
  <c r="K63" i="7"/>
  <c r="L65" i="7"/>
  <c r="L67" i="7"/>
  <c r="I64" i="7" l="1"/>
  <c r="G41" i="8"/>
  <c r="N78" i="9"/>
  <c r="O124" i="9"/>
  <c r="N32" i="9"/>
  <c r="O31" i="9"/>
  <c r="O125" i="9" s="1"/>
  <c r="O126" i="9" s="1"/>
  <c r="B51" i="8"/>
  <c r="J26" i="9"/>
  <c r="K26" i="9"/>
  <c r="K32" i="9" s="1"/>
  <c r="L26" i="9"/>
  <c r="M26" i="9"/>
  <c r="M124" i="9" s="1"/>
  <c r="G44" i="8"/>
  <c r="G17" i="8"/>
  <c r="J53" i="7"/>
  <c r="I43" i="7"/>
  <c r="I44" i="7" s="1"/>
  <c r="O55" i="9"/>
  <c r="M101" i="9"/>
  <c r="E44" i="7"/>
  <c r="K124" i="9"/>
  <c r="K126" i="9" s="1"/>
  <c r="O101" i="9"/>
  <c r="N126" i="9"/>
  <c r="J125" i="9"/>
  <c r="J101" i="9"/>
  <c r="M126" i="9"/>
  <c r="H64" i="7"/>
  <c r="F53" i="7"/>
  <c r="L52" i="7"/>
  <c r="D23" i="5" s="1"/>
  <c r="H43" i="7"/>
  <c r="L20" i="7"/>
  <c r="D17" i="5" s="1"/>
  <c r="L48" i="7"/>
  <c r="D22" i="5" s="1"/>
  <c r="F43" i="7"/>
  <c r="F44" i="7" s="1"/>
  <c r="L18" i="7"/>
  <c r="D15" i="5" s="1"/>
  <c r="G53" i="7"/>
  <c r="L30" i="7"/>
  <c r="D18" i="5" s="1"/>
  <c r="L58" i="7"/>
  <c r="D25" i="5" s="1"/>
  <c r="K64" i="7"/>
  <c r="H53" i="7"/>
  <c r="L63" i="7"/>
  <c r="D26" i="5" s="1"/>
  <c r="J64" i="7"/>
  <c r="J43" i="7"/>
  <c r="J44" i="7" s="1"/>
  <c r="J66" i="7" s="1"/>
  <c r="J68" i="7" s="1"/>
  <c r="J67" i="12" s="1"/>
  <c r="J68" i="12" s="1"/>
  <c r="J67" i="14" s="1"/>
  <c r="J68" i="14" s="1"/>
  <c r="J67" i="16" s="1"/>
  <c r="J68" i="16" s="1"/>
  <c r="G23" i="8"/>
  <c r="C57" i="8"/>
  <c r="F57" i="8" s="1"/>
  <c r="C56" i="8"/>
  <c r="F56" i="8" s="1"/>
  <c r="G20" i="8"/>
  <c r="G47" i="8"/>
  <c r="G26" i="8"/>
  <c r="G50" i="8"/>
  <c r="G35" i="8"/>
  <c r="G32" i="8"/>
  <c r="G38" i="8"/>
  <c r="G11" i="8"/>
  <c r="C55" i="8" s="1"/>
  <c r="G14" i="8"/>
  <c r="K44" i="7"/>
  <c r="K66" i="7" s="1"/>
  <c r="K68" i="7" s="1"/>
  <c r="K67" i="12" s="1"/>
  <c r="K68" i="12" s="1"/>
  <c r="K67" i="14" s="1"/>
  <c r="K68" i="14" s="1"/>
  <c r="K67" i="16" s="1"/>
  <c r="K68" i="16" s="1"/>
  <c r="I66" i="7"/>
  <c r="I68" i="7" s="1"/>
  <c r="I67" i="12" s="1"/>
  <c r="I68" i="12" s="1"/>
  <c r="I67" i="14" s="1"/>
  <c r="I68" i="14" s="1"/>
  <c r="I67" i="16" s="1"/>
  <c r="I68" i="16" s="1"/>
  <c r="H44" i="7"/>
  <c r="H66" i="7" s="1"/>
  <c r="H68" i="7" s="1"/>
  <c r="H67" i="12" s="1"/>
  <c r="H68" i="12" s="1"/>
  <c r="H67" i="14" s="1"/>
  <c r="H68" i="14" s="1"/>
  <c r="H67" i="16" s="1"/>
  <c r="H68" i="16" s="1"/>
  <c r="E64" i="7"/>
  <c r="G43" i="7"/>
  <c r="G44" i="7" s="1"/>
  <c r="L32" i="9" l="1"/>
  <c r="L124" i="9"/>
  <c r="L126" i="9" s="1"/>
  <c r="M32" i="9"/>
  <c r="F66" i="7"/>
  <c r="F68" i="7" s="1"/>
  <c r="F67" i="12" s="1"/>
  <c r="F68" i="12" s="1"/>
  <c r="F67" i="14" s="1"/>
  <c r="F68" i="14" s="1"/>
  <c r="F67" i="16" s="1"/>
  <c r="F68" i="16" s="1"/>
  <c r="J124" i="9"/>
  <c r="J32" i="9"/>
  <c r="L43" i="7"/>
  <c r="D20" i="5" s="1"/>
  <c r="D19" i="5" s="1"/>
  <c r="J126" i="9"/>
  <c r="G51" i="8"/>
  <c r="O32" i="9"/>
  <c r="L53" i="7"/>
  <c r="G66" i="7"/>
  <c r="G68" i="7" s="1"/>
  <c r="G67" i="12" s="1"/>
  <c r="G68" i="12" s="1"/>
  <c r="G67" i="14" s="1"/>
  <c r="G68" i="14" s="1"/>
  <c r="G67" i="16" s="1"/>
  <c r="G68" i="16" s="1"/>
  <c r="L64" i="7"/>
  <c r="C58" i="8"/>
  <c r="F55" i="8"/>
  <c r="F58" i="8" s="1"/>
  <c r="E66" i="7"/>
  <c r="L44" i="7"/>
  <c r="E68" i="7" l="1"/>
  <c r="L66" i="7"/>
  <c r="D8" i="6"/>
  <c r="E8" i="6"/>
  <c r="F8" i="6"/>
  <c r="G8" i="6"/>
  <c r="H8" i="6"/>
  <c r="H15" i="6" s="1"/>
  <c r="H21" i="6" s="1"/>
  <c r="H31" i="6" s="1"/>
  <c r="I8" i="6"/>
  <c r="I15" i="6" s="1"/>
  <c r="I21" i="6" s="1"/>
  <c r="I31" i="6" s="1"/>
  <c r="J8" i="6"/>
  <c r="J15" i="6" s="1"/>
  <c r="K8" i="6"/>
  <c r="K15" i="6" s="1"/>
  <c r="L8" i="6"/>
  <c r="M8" i="6"/>
  <c r="D15" i="6"/>
  <c r="E15" i="6"/>
  <c r="F15" i="6"/>
  <c r="G15" i="6"/>
  <c r="G21" i="6" s="1"/>
  <c r="G31" i="6" s="1"/>
  <c r="L15" i="6"/>
  <c r="L21" i="6" s="1"/>
  <c r="L31" i="6" s="1"/>
  <c r="M15" i="6"/>
  <c r="D20" i="6"/>
  <c r="E20" i="6"/>
  <c r="F20" i="6"/>
  <c r="G20" i="6"/>
  <c r="H20" i="6"/>
  <c r="I20" i="6"/>
  <c r="J20" i="6"/>
  <c r="K20" i="6"/>
  <c r="L20" i="6"/>
  <c r="M20" i="6"/>
  <c r="M21" i="6" s="1"/>
  <c r="M31" i="6" s="1"/>
  <c r="D21" i="6"/>
  <c r="D31" i="6" s="1"/>
  <c r="E21" i="6"/>
  <c r="E31" i="6" s="1"/>
  <c r="D24" i="6"/>
  <c r="E24" i="6"/>
  <c r="F24" i="6"/>
  <c r="G24" i="6"/>
  <c r="H24" i="6"/>
  <c r="I24" i="6"/>
  <c r="J24" i="6"/>
  <c r="K24" i="6"/>
  <c r="L24" i="6"/>
  <c r="M24" i="6"/>
  <c r="D27" i="6"/>
  <c r="E27" i="6"/>
  <c r="F27" i="6"/>
  <c r="G27" i="6"/>
  <c r="H27" i="6"/>
  <c r="I27" i="6"/>
  <c r="J27" i="6"/>
  <c r="K27" i="6"/>
  <c r="L27" i="6"/>
  <c r="M27" i="6"/>
  <c r="D30" i="6"/>
  <c r="E30" i="6"/>
  <c r="F30" i="6"/>
  <c r="G30" i="6"/>
  <c r="H30" i="6"/>
  <c r="I30" i="6"/>
  <c r="J30" i="6"/>
  <c r="K30" i="6"/>
  <c r="L30" i="6"/>
  <c r="M30" i="6"/>
  <c r="D8" i="5"/>
  <c r="D14" i="5" s="1"/>
  <c r="H8" i="5"/>
  <c r="I8" i="5"/>
  <c r="J8" i="5"/>
  <c r="J15" i="5" s="1"/>
  <c r="J21" i="5" s="1"/>
  <c r="K8" i="5"/>
  <c r="K15" i="5" s="1"/>
  <c r="K21" i="5" s="1"/>
  <c r="K31" i="5" s="1"/>
  <c r="L8" i="5"/>
  <c r="L15" i="5" s="1"/>
  <c r="M8" i="5"/>
  <c r="M15" i="5" s="1"/>
  <c r="N8" i="5"/>
  <c r="O8" i="5"/>
  <c r="H15" i="5"/>
  <c r="I15" i="5"/>
  <c r="I21" i="5" s="1"/>
  <c r="N15" i="5"/>
  <c r="N21" i="5" s="1"/>
  <c r="N31" i="5" s="1"/>
  <c r="O15" i="5"/>
  <c r="O21" i="5" s="1"/>
  <c r="O31" i="5" s="1"/>
  <c r="H20" i="5"/>
  <c r="I20" i="5"/>
  <c r="J20" i="5"/>
  <c r="K20" i="5"/>
  <c r="L20" i="5"/>
  <c r="M20" i="5"/>
  <c r="N20" i="5"/>
  <c r="O20" i="5"/>
  <c r="D24" i="5"/>
  <c r="H24" i="5"/>
  <c r="I24" i="5"/>
  <c r="J24" i="5"/>
  <c r="K24" i="5"/>
  <c r="L24" i="5"/>
  <c r="M24" i="5"/>
  <c r="N24" i="5"/>
  <c r="O24" i="5"/>
  <c r="D27" i="5"/>
  <c r="H27" i="5"/>
  <c r="I27" i="5"/>
  <c r="J27" i="5"/>
  <c r="K27" i="5"/>
  <c r="L27" i="5"/>
  <c r="M27" i="5"/>
  <c r="N27" i="5"/>
  <c r="O27" i="5"/>
  <c r="D30" i="5"/>
  <c r="H30" i="5"/>
  <c r="I30" i="5"/>
  <c r="J30" i="5"/>
  <c r="K30" i="5"/>
  <c r="L30" i="5"/>
  <c r="M30" i="5"/>
  <c r="N30" i="5"/>
  <c r="O30" i="5"/>
  <c r="J31" i="5" l="1"/>
  <c r="F21" i="6"/>
  <c r="F31" i="6" s="1"/>
  <c r="I31" i="5"/>
  <c r="H21" i="5"/>
  <c r="H31" i="5" s="1"/>
  <c r="M21" i="5"/>
  <c r="M31" i="5" s="1"/>
  <c r="K21" i="6"/>
  <c r="K31" i="6" s="1"/>
  <c r="L21" i="5"/>
  <c r="L31" i="5" s="1"/>
  <c r="J21" i="6"/>
  <c r="J31" i="6" s="1"/>
  <c r="D21" i="5"/>
  <c r="D31" i="5" s="1"/>
  <c r="L68" i="7"/>
  <c r="E67" i="12"/>
  <c r="J8" i="4"/>
  <c r="E8" i="4" s="1"/>
  <c r="J9" i="4"/>
  <c r="E9" i="4" s="1"/>
  <c r="N9" i="4" s="1"/>
  <c r="F10" i="4"/>
  <c r="G10" i="4"/>
  <c r="G17" i="4" s="1"/>
  <c r="H10" i="4"/>
  <c r="I10" i="4"/>
  <c r="K10" i="4"/>
  <c r="L10" i="4"/>
  <c r="M10" i="4"/>
  <c r="M17" i="4" s="1"/>
  <c r="J11" i="4"/>
  <c r="E11" i="4" s="1"/>
  <c r="J12" i="4"/>
  <c r="E12" i="4" s="1"/>
  <c r="N12" i="4" s="1"/>
  <c r="E13" i="4"/>
  <c r="N13" i="4" s="1"/>
  <c r="J13" i="4"/>
  <c r="F14" i="4"/>
  <c r="G14" i="4"/>
  <c r="H14" i="4"/>
  <c r="I14" i="4"/>
  <c r="J14" i="4"/>
  <c r="K14" i="4"/>
  <c r="L14" i="4"/>
  <c r="M14" i="4"/>
  <c r="J15" i="4"/>
  <c r="E15" i="4" s="1"/>
  <c r="N15" i="4" s="1"/>
  <c r="J16" i="4"/>
  <c r="E16" i="4" s="1"/>
  <c r="N16" i="4" s="1"/>
  <c r="F17" i="4"/>
  <c r="F7" i="4" s="1"/>
  <c r="I17" i="4"/>
  <c r="I7" i="4" s="1"/>
  <c r="K17" i="4"/>
  <c r="K7" i="4" s="1"/>
  <c r="J20" i="4"/>
  <c r="E20" i="4" s="1"/>
  <c r="J21" i="4"/>
  <c r="E21" i="4" s="1"/>
  <c r="E49" i="4" s="1"/>
  <c r="N49" i="4" s="1"/>
  <c r="J22" i="4"/>
  <c r="E22" i="4" s="1"/>
  <c r="N22" i="4" s="1"/>
  <c r="J23" i="4"/>
  <c r="E23" i="4" s="1"/>
  <c r="J24" i="4"/>
  <c r="E24" i="4" s="1"/>
  <c r="J25" i="4"/>
  <c r="E25" i="4" s="1"/>
  <c r="N25" i="4" s="1"/>
  <c r="F26" i="4"/>
  <c r="G26" i="4"/>
  <c r="H26" i="4"/>
  <c r="H27" i="4" s="1"/>
  <c r="I26" i="4"/>
  <c r="I27" i="4" s="1"/>
  <c r="K26" i="4"/>
  <c r="K27" i="4" s="1"/>
  <c r="L26" i="4"/>
  <c r="L27" i="4" s="1"/>
  <c r="L45" i="4" s="1"/>
  <c r="M26" i="4"/>
  <c r="M27" i="4" s="1"/>
  <c r="G27" i="4"/>
  <c r="J28" i="4"/>
  <c r="E28" i="4" s="1"/>
  <c r="E46" i="4" s="1"/>
  <c r="E47" i="4" s="1"/>
  <c r="J29" i="4"/>
  <c r="E29" i="4" s="1"/>
  <c r="N29" i="4" s="1"/>
  <c r="C30" i="4"/>
  <c r="J30" i="4"/>
  <c r="E30" i="4" s="1"/>
  <c r="N30" i="4" s="1"/>
  <c r="C31" i="4"/>
  <c r="J31" i="4"/>
  <c r="E31" i="4" s="1"/>
  <c r="J32" i="4"/>
  <c r="E32" i="4" s="1"/>
  <c r="D33" i="4"/>
  <c r="D38" i="4" s="1"/>
  <c r="D42" i="4" s="1"/>
  <c r="J33" i="4"/>
  <c r="E33" i="4" s="1"/>
  <c r="N33" i="4" s="1"/>
  <c r="D34" i="4"/>
  <c r="D39" i="4" s="1"/>
  <c r="D43" i="4" s="1"/>
  <c r="J34" i="4"/>
  <c r="E34" i="4" s="1"/>
  <c r="F35" i="4"/>
  <c r="J35" i="4" s="1"/>
  <c r="I35" i="4"/>
  <c r="K35" i="4"/>
  <c r="K36" i="4" s="1"/>
  <c r="L35" i="4"/>
  <c r="M35" i="4"/>
  <c r="M36" i="4" s="1"/>
  <c r="G36" i="4"/>
  <c r="H36" i="4"/>
  <c r="I36" i="4"/>
  <c r="L36" i="4"/>
  <c r="J37" i="4"/>
  <c r="E37" i="4" s="1"/>
  <c r="J38" i="4"/>
  <c r="E38" i="4" s="1"/>
  <c r="N38" i="4" s="1"/>
  <c r="J39" i="4"/>
  <c r="E39" i="4" s="1"/>
  <c r="N39" i="4" s="1"/>
  <c r="F40" i="4"/>
  <c r="G40" i="4"/>
  <c r="H40" i="4"/>
  <c r="I40" i="4"/>
  <c r="K40" i="4"/>
  <c r="L40" i="4"/>
  <c r="M40" i="4"/>
  <c r="J41" i="4"/>
  <c r="E41" i="4" s="1"/>
  <c r="N41" i="4" s="1"/>
  <c r="J42" i="4"/>
  <c r="E42" i="4" s="1"/>
  <c r="N42" i="4" s="1"/>
  <c r="E43" i="4"/>
  <c r="N43" i="4" s="1"/>
  <c r="J43" i="4"/>
  <c r="F44" i="4"/>
  <c r="G44" i="4"/>
  <c r="H44" i="4"/>
  <c r="I44" i="4"/>
  <c r="K44" i="4"/>
  <c r="L44" i="4"/>
  <c r="M44" i="4"/>
  <c r="F46" i="4"/>
  <c r="F47" i="4" s="1"/>
  <c r="G46" i="4"/>
  <c r="G47" i="4" s="1"/>
  <c r="H46" i="4"/>
  <c r="H47" i="4" s="1"/>
  <c r="I46" i="4"/>
  <c r="I47" i="4" s="1"/>
  <c r="J46" i="4"/>
  <c r="J47" i="4" s="1"/>
  <c r="K46" i="4"/>
  <c r="K47" i="4" s="1"/>
  <c r="L46" i="4"/>
  <c r="L47" i="4" s="1"/>
  <c r="M46" i="4"/>
  <c r="M47" i="4"/>
  <c r="F48" i="4"/>
  <c r="J48" i="4" s="1"/>
  <c r="G48" i="4"/>
  <c r="H48" i="4"/>
  <c r="I48" i="4"/>
  <c r="K48" i="4"/>
  <c r="L48" i="4"/>
  <c r="M48" i="4"/>
  <c r="D49" i="4"/>
  <c r="F49" i="4"/>
  <c r="J49" i="4" s="1"/>
  <c r="G49" i="4"/>
  <c r="H49" i="4"/>
  <c r="I49" i="4"/>
  <c r="K49" i="4"/>
  <c r="L49" i="4"/>
  <c r="M49" i="4"/>
  <c r="M51" i="4" s="1"/>
  <c r="M58" i="4" s="1"/>
  <c r="D50" i="4"/>
  <c r="F50" i="4"/>
  <c r="J50" i="4" s="1"/>
  <c r="G50" i="4"/>
  <c r="H50" i="4"/>
  <c r="I50" i="4"/>
  <c r="K50" i="4"/>
  <c r="K51" i="4" s="1"/>
  <c r="K58" i="4" s="1"/>
  <c r="L50" i="4"/>
  <c r="L51" i="4" s="1"/>
  <c r="L58" i="4" s="1"/>
  <c r="M50" i="4"/>
  <c r="G51" i="4"/>
  <c r="G58" i="4" s="1"/>
  <c r="I51" i="4"/>
  <c r="I58" i="4" s="1"/>
  <c r="F52" i="4"/>
  <c r="G52" i="4"/>
  <c r="H52" i="4"/>
  <c r="I52" i="4"/>
  <c r="K52" i="4"/>
  <c r="L52" i="4"/>
  <c r="M52" i="4"/>
  <c r="D53" i="4"/>
  <c r="F53" i="4"/>
  <c r="G53" i="4"/>
  <c r="H53" i="4"/>
  <c r="H55" i="4" s="1"/>
  <c r="I53" i="4"/>
  <c r="K53" i="4"/>
  <c r="K55" i="4" s="1"/>
  <c r="L53" i="4"/>
  <c r="L55" i="4" s="1"/>
  <c r="M53" i="4"/>
  <c r="F54" i="4"/>
  <c r="G54" i="4"/>
  <c r="H54" i="4"/>
  <c r="I54" i="4"/>
  <c r="K54" i="4"/>
  <c r="L54" i="4"/>
  <c r="M54" i="4"/>
  <c r="M55" i="4" s="1"/>
  <c r="G55" i="4"/>
  <c r="F59" i="4"/>
  <c r="I59" i="4"/>
  <c r="K59" i="4"/>
  <c r="J40" i="4" l="1"/>
  <c r="J10" i="4"/>
  <c r="M45" i="4"/>
  <c r="F36" i="4"/>
  <c r="J36" i="4" s="1"/>
  <c r="I55" i="4"/>
  <c r="I45" i="4"/>
  <c r="J53" i="4"/>
  <c r="L17" i="4"/>
  <c r="L7" i="4" s="1"/>
  <c r="K60" i="4"/>
  <c r="J54" i="4"/>
  <c r="F55" i="4"/>
  <c r="H51" i="4"/>
  <c r="H58" i="4" s="1"/>
  <c r="J26" i="4"/>
  <c r="I60" i="4"/>
  <c r="H17" i="4"/>
  <c r="H59" i="4" s="1"/>
  <c r="L67" i="12"/>
  <c r="E68" i="12"/>
  <c r="H45" i="4"/>
  <c r="N37" i="4"/>
  <c r="E40" i="4"/>
  <c r="N40" i="4" s="1"/>
  <c r="H60" i="4"/>
  <c r="E50" i="4"/>
  <c r="N50" i="4" s="1"/>
  <c r="N31" i="4"/>
  <c r="K45" i="4"/>
  <c r="E48" i="4"/>
  <c r="N20" i="4"/>
  <c r="G59" i="4"/>
  <c r="E54" i="4"/>
  <c r="N54" i="4" s="1"/>
  <c r="N34" i="4"/>
  <c r="E35" i="4"/>
  <c r="N35" i="4" s="1"/>
  <c r="N32" i="4"/>
  <c r="E53" i="4"/>
  <c r="N53" i="4" s="1"/>
  <c r="N24" i="4"/>
  <c r="N11" i="4"/>
  <c r="E14" i="4"/>
  <c r="N14" i="4" s="1"/>
  <c r="E52" i="4"/>
  <c r="E26" i="4"/>
  <c r="N26" i="4" s="1"/>
  <c r="N23" i="4"/>
  <c r="M7" i="4"/>
  <c r="M59" i="4"/>
  <c r="M60" i="4" s="1"/>
  <c r="N8" i="4"/>
  <c r="E10" i="4"/>
  <c r="J52" i="4"/>
  <c r="J44" i="4"/>
  <c r="G45" i="4"/>
  <c r="F27" i="4"/>
  <c r="N21" i="4"/>
  <c r="D54" i="4"/>
  <c r="E44" i="4"/>
  <c r="N44" i="4" s="1"/>
  <c r="F51" i="4"/>
  <c r="N28" i="4"/>
  <c r="I9" i="3"/>
  <c r="U11" i="3"/>
  <c r="C10" i="3"/>
  <c r="H13" i="2"/>
  <c r="H14" i="2"/>
  <c r="H15" i="2"/>
  <c r="H16" i="2"/>
  <c r="H17" i="2"/>
  <c r="H33" i="2" s="1"/>
  <c r="H18" i="2"/>
  <c r="H19" i="2"/>
  <c r="H20" i="2"/>
  <c r="H21" i="2"/>
  <c r="H22" i="2"/>
  <c r="H23" i="2"/>
  <c r="H24" i="2"/>
  <c r="H25" i="2"/>
  <c r="H26" i="2"/>
  <c r="H27" i="2"/>
  <c r="H28" i="2"/>
  <c r="H29" i="2"/>
  <c r="H30" i="2"/>
  <c r="H31" i="2"/>
  <c r="H32" i="2"/>
  <c r="C33" i="2"/>
  <c r="E38" i="1" s="1"/>
  <c r="D33" i="2"/>
  <c r="I38" i="1" s="1"/>
  <c r="E33" i="2"/>
  <c r="E41" i="1" s="1"/>
  <c r="F33" i="2"/>
  <c r="I41" i="1" s="1"/>
  <c r="G33" i="2"/>
  <c r="G12" i="1"/>
  <c r="G13" i="1"/>
  <c r="G14" i="1"/>
  <c r="G15" i="1"/>
  <c r="G16" i="1"/>
  <c r="G17" i="1"/>
  <c r="G18" i="1"/>
  <c r="G19" i="1"/>
  <c r="G20" i="1"/>
  <c r="G21" i="1"/>
  <c r="G22" i="1"/>
  <c r="G23" i="1"/>
  <c r="G24" i="1"/>
  <c r="G25" i="1"/>
  <c r="G26" i="1"/>
  <c r="G27" i="1"/>
  <c r="G28" i="1"/>
  <c r="G29" i="1"/>
  <c r="G30" i="1"/>
  <c r="G31" i="1"/>
  <c r="H32" i="1"/>
  <c r="G32" i="1"/>
  <c r="I32" i="1"/>
  <c r="J32" i="1"/>
  <c r="G33" i="1"/>
  <c r="G34" i="1"/>
  <c r="W10" i="3"/>
  <c r="U10" i="3" s="1"/>
  <c r="D9" i="3" s="1"/>
  <c r="D10" i="3"/>
  <c r="L59" i="4" l="1"/>
  <c r="L60" i="4" s="1"/>
  <c r="J17" i="4"/>
  <c r="J7" i="4" s="1"/>
  <c r="J55" i="4"/>
  <c r="B10" i="3"/>
  <c r="D13" i="1" s="1"/>
  <c r="L68" i="12"/>
  <c r="E67" i="14"/>
  <c r="D11" i="3"/>
  <c r="E9" i="3"/>
  <c r="E12" i="1" s="1"/>
  <c r="W9" i="3"/>
  <c r="U9" i="3" s="1"/>
  <c r="C9" i="3" s="1"/>
  <c r="J51" i="4"/>
  <c r="F58" i="4"/>
  <c r="E51" i="4"/>
  <c r="N48" i="4"/>
  <c r="E36" i="4"/>
  <c r="N36" i="4" s="1"/>
  <c r="E55" i="4"/>
  <c r="N55" i="4" s="1"/>
  <c r="N52" i="4"/>
  <c r="J27" i="4"/>
  <c r="F45" i="4"/>
  <c r="J45" i="4" s="1"/>
  <c r="G60" i="4"/>
  <c r="J59" i="4"/>
  <c r="N10" i="4"/>
  <c r="E17" i="4"/>
  <c r="E27" i="4"/>
  <c r="L67" i="14" l="1"/>
  <c r="E68" i="14"/>
  <c r="B9" i="3"/>
  <c r="D12" i="1" s="1"/>
  <c r="E11" i="3"/>
  <c r="E14" i="1" s="1"/>
  <c r="D12" i="3"/>
  <c r="E10" i="3"/>
  <c r="E13" i="1" s="1"/>
  <c r="F13" i="1" s="1"/>
  <c r="F9" i="3"/>
  <c r="A9" i="3" s="1"/>
  <c r="C12" i="1" s="1"/>
  <c r="F12" i="1"/>
  <c r="C11" i="3"/>
  <c r="N17" i="4"/>
  <c r="E59" i="4"/>
  <c r="E45" i="4"/>
  <c r="N45" i="4" s="1"/>
  <c r="N27" i="4"/>
  <c r="N51" i="4"/>
  <c r="E58" i="4"/>
  <c r="E60" i="4" s="1"/>
  <c r="J58" i="4"/>
  <c r="J60" i="4" s="1"/>
  <c r="F60" i="4"/>
  <c r="L68" i="14" l="1"/>
  <c r="E67" i="16"/>
  <c r="F10" i="3"/>
  <c r="A10" i="3" s="1"/>
  <c r="C13" i="1" s="1"/>
  <c r="D13" i="3"/>
  <c r="B11" i="3"/>
  <c r="E12" i="3"/>
  <c r="E15" i="1" s="1"/>
  <c r="C12" i="3"/>
  <c r="B12" i="3" s="1"/>
  <c r="E13" i="3"/>
  <c r="E16" i="1" s="1"/>
  <c r="C64" i="4"/>
  <c r="C13" i="3" l="1"/>
  <c r="C14" i="3" s="1"/>
  <c r="L67" i="16"/>
  <c r="E68" i="16"/>
  <c r="L68" i="16" s="1"/>
  <c r="E14" i="3"/>
  <c r="E17" i="1" s="1"/>
  <c r="D14" i="3"/>
  <c r="B14" i="3" s="1"/>
  <c r="B13" i="3"/>
  <c r="D16" i="1" s="1"/>
  <c r="F16" i="1" s="1"/>
  <c r="C15" i="3"/>
  <c r="C16" i="3" s="1"/>
  <c r="F12" i="3"/>
  <c r="A12" i="3" s="1"/>
  <c r="C15" i="1" s="1"/>
  <c r="D15" i="1"/>
  <c r="F15" i="1" s="1"/>
  <c r="F11" i="3"/>
  <c r="A11" i="3" s="1"/>
  <c r="C14" i="1" s="1"/>
  <c r="D14" i="1"/>
  <c r="E15" i="3"/>
  <c r="C17" i="3" l="1"/>
  <c r="E17" i="3"/>
  <c r="E20" i="1" s="1"/>
  <c r="F14" i="3"/>
  <c r="A14" i="3" s="1"/>
  <c r="C17" i="1" s="1"/>
  <c r="E16" i="3"/>
  <c r="E19" i="1" s="1"/>
  <c r="D17" i="1"/>
  <c r="F17" i="1" s="1"/>
  <c r="F13" i="3"/>
  <c r="A13" i="3" s="1"/>
  <c r="C16" i="1" s="1"/>
  <c r="D15" i="3"/>
  <c r="B15" i="3" s="1"/>
  <c r="D18" i="1" s="1"/>
  <c r="F18" i="1" s="1"/>
  <c r="F14" i="1"/>
  <c r="E18" i="1"/>
  <c r="C18" i="3"/>
  <c r="C19" i="3" s="1"/>
  <c r="E18" i="3"/>
  <c r="E21" i="1" s="1"/>
  <c r="D16" i="3" l="1"/>
  <c r="F15" i="3"/>
  <c r="A15" i="3" s="1"/>
  <c r="C18" i="1" s="1"/>
  <c r="E20" i="3"/>
  <c r="E23" i="1" s="1"/>
  <c r="C20" i="3"/>
  <c r="E19" i="3"/>
  <c r="D17" i="3" l="1"/>
  <c r="B16" i="3"/>
  <c r="E22" i="1"/>
  <c r="E21" i="3"/>
  <c r="E24" i="1" s="1"/>
  <c r="C21" i="3"/>
  <c r="D19" i="1" l="1"/>
  <c r="F16" i="3"/>
  <c r="A16" i="3" s="1"/>
  <c r="C19" i="1" s="1"/>
  <c r="D18" i="3"/>
  <c r="B17" i="3"/>
  <c r="E22" i="3"/>
  <c r="E25" i="1" s="1"/>
  <c r="C22" i="3"/>
  <c r="D20" i="1" l="1"/>
  <c r="F20" i="1" s="1"/>
  <c r="F17" i="3"/>
  <c r="A17" i="3" s="1"/>
  <c r="C20" i="1" s="1"/>
  <c r="F19" i="1"/>
  <c r="D19" i="3"/>
  <c r="B18" i="3"/>
  <c r="E23" i="3"/>
  <c r="E26" i="1" s="1"/>
  <c r="C23" i="3"/>
  <c r="F18" i="3" l="1"/>
  <c r="A18" i="3" s="1"/>
  <c r="C21" i="1" s="1"/>
  <c r="D21" i="1"/>
  <c r="B19" i="3"/>
  <c r="D20" i="3"/>
  <c r="C24" i="3"/>
  <c r="E24" i="3"/>
  <c r="E27" i="1" s="1"/>
  <c r="D21" i="3" l="1"/>
  <c r="B20" i="3"/>
  <c r="D22" i="1"/>
  <c r="F22" i="1" s="1"/>
  <c r="F19" i="3"/>
  <c r="A19" i="3" s="1"/>
  <c r="C22" i="1" s="1"/>
  <c r="F21" i="1"/>
  <c r="C25" i="3"/>
  <c r="E25" i="3"/>
  <c r="E28" i="1" s="1"/>
  <c r="D23" i="1" l="1"/>
  <c r="F20" i="3"/>
  <c r="A20" i="3" s="1"/>
  <c r="C23" i="1" s="1"/>
  <c r="B21" i="3"/>
  <c r="D22" i="3"/>
  <c r="C26" i="3"/>
  <c r="E26" i="3"/>
  <c r="E29" i="1" s="1"/>
  <c r="F21" i="3" l="1"/>
  <c r="A21" i="3" s="1"/>
  <c r="C24" i="1" s="1"/>
  <c r="D24" i="1"/>
  <c r="F24" i="1" s="1"/>
  <c r="D23" i="3"/>
  <c r="B22" i="3"/>
  <c r="F23" i="1"/>
  <c r="E27" i="3"/>
  <c r="E30" i="1" s="1"/>
  <c r="C27" i="3"/>
  <c r="D24" i="3" l="1"/>
  <c r="B23" i="3"/>
  <c r="D25" i="1"/>
  <c r="F22" i="3"/>
  <c r="A22" i="3" s="1"/>
  <c r="C25" i="1" s="1"/>
  <c r="C28" i="3"/>
  <c r="E28" i="3"/>
  <c r="F25" i="1" l="1"/>
  <c r="F23" i="3"/>
  <c r="A23" i="3" s="1"/>
  <c r="C26" i="1" s="1"/>
  <c r="D26" i="1"/>
  <c r="F26" i="1" s="1"/>
  <c r="D25" i="3"/>
  <c r="B24" i="3"/>
  <c r="E29" i="3"/>
  <c r="F31" i="3" s="1"/>
  <c r="E31" i="1"/>
  <c r="E32" i="1" s="1"/>
  <c r="C29" i="3"/>
  <c r="D26" i="3" l="1"/>
  <c r="B25" i="3"/>
  <c r="D27" i="1"/>
  <c r="F27" i="1" s="1"/>
  <c r="F24" i="3"/>
  <c r="A24" i="3" s="1"/>
  <c r="C27" i="1" s="1"/>
  <c r="D28" i="1" l="1"/>
  <c r="F28" i="1" s="1"/>
  <c r="F25" i="3"/>
  <c r="A25" i="3" s="1"/>
  <c r="C28" i="1" s="1"/>
  <c r="D27" i="3"/>
  <c r="B26" i="3"/>
  <c r="F26" i="3" l="1"/>
  <c r="D29" i="1"/>
  <c r="F29" i="1" s="1"/>
  <c r="D28" i="3"/>
  <c r="B27" i="3"/>
  <c r="D30" i="1" l="1"/>
  <c r="F30" i="1" s="1"/>
  <c r="F27" i="3"/>
  <c r="A27" i="3" s="1"/>
  <c r="C30" i="1" s="1"/>
  <c r="D29" i="3"/>
  <c r="B28" i="3"/>
  <c r="B29" i="3" s="1"/>
  <c r="F30" i="3" s="1"/>
  <c r="A26" i="3"/>
  <c r="C29" i="1" s="1"/>
  <c r="D31" i="1" l="1"/>
  <c r="F28" i="3"/>
  <c r="A28" i="3" l="1"/>
  <c r="C31" i="1" s="1"/>
  <c r="F29" i="3"/>
  <c r="F31" i="1"/>
  <c r="D32" i="1"/>
  <c r="F32" i="1" s="1"/>
  <c r="L33" i="1" s="1"/>
  <c r="G14" i="5" l="1"/>
  <c r="G21" i="5"/>
  <c r="G31" i="5" s="1"/>
  <c r="G32" i="5" s="1"/>
  <c r="H32" i="5" s="1"/>
  <c r="I32" i="5" s="1"/>
  <c r="J32" i="5" s="1"/>
  <c r="K32" i="5" s="1"/>
  <c r="L32" i="5" s="1"/>
  <c r="M32" i="5" s="1"/>
  <c r="N32" i="5" s="1"/>
  <c r="O32" i="5" s="1"/>
  <c r="D32" i="6" s="1"/>
  <c r="E32" i="6" s="1"/>
  <c r="F32" i="6" s="1"/>
  <c r="G32" i="6" s="1"/>
  <c r="H32" i="6" s="1"/>
  <c r="I32" i="6" s="1"/>
  <c r="J32" i="6" s="1"/>
  <c r="K32" i="6" s="1"/>
  <c r="L32" i="6" s="1"/>
  <c r="M32" i="6" s="1"/>
</calcChain>
</file>

<file path=xl/comments1.xml><?xml version="1.0" encoding="utf-8"?>
<comments xmlns="http://schemas.openxmlformats.org/spreadsheetml/2006/main">
  <authors>
    <author>5801832</author>
  </authors>
  <commentList>
    <comment ref="L33" authorId="0" shapeId="0">
      <text>
        <r>
          <rPr>
            <sz val="11"/>
            <color indexed="81"/>
            <rFont val="ＭＳ Ｐゴシック"/>
            <family val="3"/>
            <charset val="128"/>
          </rPr>
          <t>｢償還額｣合計と｢財源別充当内訳の合計｣が一致しているか確認してください。</t>
        </r>
      </text>
    </comment>
  </commentList>
</comments>
</file>

<file path=xl/comments2.xml><?xml version="1.0" encoding="utf-8"?>
<comments xmlns="http://schemas.openxmlformats.org/spreadsheetml/2006/main">
  <authors>
    <author>5801832</author>
    <author>作成者</author>
  </authors>
  <commentList>
    <comment ref="E15" authorId="0" shapeId="0">
      <text>
        <r>
          <rPr>
            <sz val="9"/>
            <color indexed="10"/>
            <rFont val="ＭＳ Ｐゴシック"/>
            <family val="3"/>
            <charset val="128"/>
          </rPr>
          <t>少なくとも、資金収支予算内訳書[書類番号5-6(3)]（初年度）の経常支出計(B)の2/12以上の額としてください。</t>
        </r>
      </text>
    </comment>
    <comment ref="E55" authorId="1" shapeId="0">
      <text>
        <r>
          <rPr>
            <sz val="9"/>
            <color indexed="81"/>
            <rFont val="ＭＳ Ｐゴシック"/>
            <family val="3"/>
            <charset val="128"/>
          </rPr>
          <t>決算書又は残高証明の額を上限とします。</t>
        </r>
      </text>
    </comment>
    <comment ref="C64" authorId="0" shapeId="0">
      <text>
        <r>
          <rPr>
            <sz val="9"/>
            <color indexed="81"/>
            <rFont val="ＭＳ Ｐゴシック"/>
            <family val="3"/>
            <charset val="128"/>
          </rPr>
          <t>「１」と「２」の合計金額が一致しているか確認してください。</t>
        </r>
      </text>
    </comment>
  </commentList>
</comments>
</file>

<file path=xl/comments3.xml><?xml version="1.0" encoding="utf-8"?>
<comments xmlns="http://schemas.openxmlformats.org/spreadsheetml/2006/main">
  <authors>
    <author>作成者</author>
    <author>5801832</author>
  </authors>
  <commentList>
    <comment ref="F6" authorId="0" shapeId="0">
      <text>
        <r>
          <rPr>
            <sz val="9"/>
            <color indexed="81"/>
            <rFont val="ＭＳ Ｐゴシック"/>
            <family val="3"/>
            <charset val="128"/>
          </rPr>
          <t>前々年～２年目について、「資金収支予算内訳書」［書類番号5-6］との整合に注意してください。</t>
        </r>
      </text>
    </comment>
    <comment ref="F32" authorId="1" shapeId="0">
      <text>
        <r>
          <rPr>
            <sz val="9"/>
            <color indexed="81"/>
            <rFont val="ＭＳ Ｐゴシック"/>
            <family val="3"/>
            <charset val="128"/>
          </rPr>
          <t>累積収支額がマイナスにならないよう注意してください。</t>
        </r>
        <r>
          <rPr>
            <sz val="10"/>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H50" authorId="0" shapeId="0">
      <text>
        <r>
          <rPr>
            <sz val="9"/>
            <color indexed="81"/>
            <rFont val="ＭＳ Ｐゴシック"/>
            <family val="3"/>
            <charset val="128"/>
          </rPr>
          <t>実際の負担額ではなく、居住費は2,066円、食費は1,445円で算出してください。ただし、事業計画上、基準費用額より低額に設定している場合は、当該設定した額としてください。</t>
        </r>
      </text>
    </comment>
    <comment ref="H73" authorId="0" shapeId="0">
      <text>
        <r>
          <rPr>
            <sz val="9"/>
            <color indexed="81"/>
            <rFont val="ＭＳ Ｐゴシック"/>
            <family val="3"/>
            <charset val="128"/>
          </rPr>
          <t>実際の負担額ではなく、居住費は1,231円、食費は1,445円で算出してください。ただし、事業計画上、基準費用額より低額に設定している場合は、当該設定した額としてください。</t>
        </r>
      </text>
    </comment>
    <comment ref="H96" authorId="0" shapeId="0">
      <text>
        <r>
          <rPr>
            <sz val="9"/>
            <color indexed="81"/>
            <rFont val="ＭＳ Ｐゴシック"/>
            <family val="3"/>
            <charset val="128"/>
          </rPr>
          <t>実際の負担額ではなく、居住費は915円、食費は1,445円で算出してください。</t>
        </r>
        <r>
          <rPr>
            <u/>
            <sz val="9"/>
            <color indexed="81"/>
            <rFont val="ＭＳ Ｐゴシック"/>
            <family val="3"/>
            <charset val="128"/>
          </rPr>
          <t>ただし、事業計画上、基準費用額より低額に設定している場合は、当該設定した額としてください。</t>
        </r>
      </text>
    </comment>
  </commentList>
</comments>
</file>

<file path=xl/sharedStrings.xml><?xml version="1.0" encoding="utf-8"?>
<sst xmlns="http://schemas.openxmlformats.org/spreadsheetml/2006/main" count="933" uniqueCount="352">
  <si>
    <t>充当金額合計</t>
    <rPh sb="0" eb="2">
      <t>ジュウトウ</t>
    </rPh>
    <rPh sb="2" eb="4">
      <t>キンガク</t>
    </rPh>
    <rPh sb="4" eb="6">
      <t>ゴウケイ</t>
    </rPh>
    <phoneticPr fontId="2"/>
  </si>
  <si>
    <t>寄附金額合計</t>
    <rPh sb="0" eb="2">
      <t>キフ</t>
    </rPh>
    <rPh sb="2" eb="4">
      <t>キンガク</t>
    </rPh>
    <rPh sb="4" eb="6">
      <t>ゴウケイ</t>
    </rPh>
    <phoneticPr fontId="2"/>
  </si>
  <si>
    <t>既設法人からの充当</t>
    <rPh sb="0" eb="2">
      <t>キセツ</t>
    </rPh>
    <rPh sb="2" eb="4">
      <t>ホウジン</t>
    </rPh>
    <rPh sb="7" eb="9">
      <t>ジュウトウ</t>
    </rPh>
    <phoneticPr fontId="2"/>
  </si>
  <si>
    <t>寄附者名</t>
    <rPh sb="0" eb="2">
      <t>キフ</t>
    </rPh>
    <rPh sb="2" eb="3">
      <t>シャ</t>
    </rPh>
    <rPh sb="3" eb="4">
      <t>メイ</t>
    </rPh>
    <phoneticPr fontId="2"/>
  </si>
  <si>
    <t>利息</t>
    <rPh sb="0" eb="2">
      <t>リソク</t>
    </rPh>
    <phoneticPr fontId="2"/>
  </si>
  <si>
    <t>元金</t>
    <rPh sb="0" eb="2">
      <t>ガンキン</t>
    </rPh>
    <phoneticPr fontId="2"/>
  </si>
  <si>
    <t>償還財源充当内訳</t>
    <rPh sb="0" eb="2">
      <t>ショウカン</t>
    </rPh>
    <rPh sb="2" eb="4">
      <t>ザイゲン</t>
    </rPh>
    <rPh sb="4" eb="6">
      <t>ジュウトウ</t>
    </rPh>
    <rPh sb="6" eb="8">
      <t>ウチワケ</t>
    </rPh>
    <phoneticPr fontId="2"/>
  </si>
  <si>
    <t>居住費及び
滞在費収入</t>
    <rPh sb="0" eb="2">
      <t>キョジュウ</t>
    </rPh>
    <rPh sb="2" eb="3">
      <t>ヒ</t>
    </rPh>
    <rPh sb="3" eb="4">
      <t>オヨ</t>
    </rPh>
    <rPh sb="6" eb="8">
      <t>タイザイ</t>
    </rPh>
    <rPh sb="8" eb="9">
      <t>ヒ</t>
    </rPh>
    <rPh sb="9" eb="11">
      <t>シュウニュウ</t>
    </rPh>
    <phoneticPr fontId="2"/>
  </si>
  <si>
    <t>介護報酬</t>
    <rPh sb="0" eb="2">
      <t>カイゴ</t>
    </rPh>
    <rPh sb="2" eb="4">
      <t>ホウシュウ</t>
    </rPh>
    <phoneticPr fontId="2"/>
  </si>
  <si>
    <t>合計</t>
    <rPh sb="0" eb="2">
      <t>ゴウケイ</t>
    </rPh>
    <phoneticPr fontId="2"/>
  </si>
  <si>
    <t>年次</t>
    <rPh sb="0" eb="2">
      <t>ネンジ</t>
    </rPh>
    <phoneticPr fontId="2"/>
  </si>
  <si>
    <t>回</t>
    <rPh sb="0" eb="1">
      <t>カイ</t>
    </rPh>
    <phoneticPr fontId="2"/>
  </si>
  <si>
    <t>左に対する財源別充当額内訳</t>
    <rPh sb="0" eb="1">
      <t>ヒダリ</t>
    </rPh>
    <rPh sb="2" eb="3">
      <t>タイ</t>
    </rPh>
    <rPh sb="5" eb="7">
      <t>ザイゲン</t>
    </rPh>
    <rPh sb="7" eb="8">
      <t>ベツ</t>
    </rPh>
    <rPh sb="8" eb="10">
      <t>ジュウトウ</t>
    </rPh>
    <rPh sb="10" eb="11">
      <t>ガク</t>
    </rPh>
    <rPh sb="11" eb="13">
      <t>ウチワケ</t>
    </rPh>
    <phoneticPr fontId="2"/>
  </si>
  <si>
    <t>償還額</t>
    <rPh sb="0" eb="2">
      <t>ショウカン</t>
    </rPh>
    <rPh sb="2" eb="3">
      <t>ガク</t>
    </rPh>
    <phoneticPr fontId="2"/>
  </si>
  <si>
    <t>区分</t>
    <rPh sb="0" eb="2">
      <t>クブン</t>
    </rPh>
    <phoneticPr fontId="2"/>
  </si>
  <si>
    <t>（単位：千円）</t>
    <rPh sb="1" eb="3">
      <t>タンイ</t>
    </rPh>
    <rPh sb="4" eb="5">
      <t>セン</t>
    </rPh>
    <rPh sb="5" eb="6">
      <t>エン</t>
    </rPh>
    <phoneticPr fontId="2"/>
  </si>
  <si>
    <t>％</t>
    <phoneticPr fontId="2"/>
  </si>
  <si>
    <t>借入利率</t>
    <rPh sb="0" eb="2">
      <t>カリイレ</t>
    </rPh>
    <rPh sb="2" eb="4">
      <t>リリツ</t>
    </rPh>
    <phoneticPr fontId="2"/>
  </si>
  <si>
    <t>円</t>
    <rPh sb="0" eb="1">
      <t>エン</t>
    </rPh>
    <phoneticPr fontId="2"/>
  </si>
  <si>
    <t>借 入 額</t>
    <rPh sb="0" eb="1">
      <t>シャク</t>
    </rPh>
    <rPh sb="2" eb="3">
      <t>ニュウ</t>
    </rPh>
    <rPh sb="4" eb="5">
      <t>ガク</t>
    </rPh>
    <phoneticPr fontId="2"/>
  </si>
  <si>
    <t>借 入 先</t>
    <rPh sb="0" eb="1">
      <t>シャク</t>
    </rPh>
    <rPh sb="2" eb="3">
      <t>ニュウ</t>
    </rPh>
    <rPh sb="4" eb="5">
      <t>サキ</t>
    </rPh>
    <phoneticPr fontId="2"/>
  </si>
  <si>
    <t>対象施設名</t>
    <rPh sb="0" eb="2">
      <t>タイショウ</t>
    </rPh>
    <rPh sb="2" eb="3">
      <t>シ</t>
    </rPh>
    <rPh sb="3" eb="4">
      <t>セツ</t>
    </rPh>
    <rPh sb="4" eb="5">
      <t>メイ</t>
    </rPh>
    <phoneticPr fontId="2"/>
  </si>
  <si>
    <t>１　年次別償還額及び充当財源別金額内訳</t>
    <rPh sb="2" eb="4">
      <t>ネンジ</t>
    </rPh>
    <rPh sb="4" eb="5">
      <t>ベツ</t>
    </rPh>
    <rPh sb="5" eb="7">
      <t>ショウカン</t>
    </rPh>
    <rPh sb="7" eb="8">
      <t>ガク</t>
    </rPh>
    <rPh sb="8" eb="9">
      <t>オヨ</t>
    </rPh>
    <rPh sb="10" eb="12">
      <t>ジュウトウ</t>
    </rPh>
    <rPh sb="12" eb="14">
      <t>ザイゲン</t>
    </rPh>
    <rPh sb="14" eb="15">
      <t>ベツ</t>
    </rPh>
    <rPh sb="15" eb="17">
      <t>キンガク</t>
    </rPh>
    <rPh sb="17" eb="19">
      <t>ウチワケ</t>
    </rPh>
    <phoneticPr fontId="2"/>
  </si>
  <si>
    <t>（法人との関係）</t>
    <rPh sb="1" eb="3">
      <t>ホウジン</t>
    </rPh>
    <rPh sb="5" eb="7">
      <t>カンケイ</t>
    </rPh>
    <phoneticPr fontId="2"/>
  </si>
  <si>
    <t>借　入　先</t>
    <rPh sb="0" eb="1">
      <t>シャク</t>
    </rPh>
    <rPh sb="2" eb="3">
      <t>ニュウ</t>
    </rPh>
    <rPh sb="4" eb="5">
      <t>サキ</t>
    </rPh>
    <phoneticPr fontId="2"/>
  </si>
  <si>
    <t>利息</t>
    <rPh sb="0" eb="2">
      <t>リソク</t>
    </rPh>
    <phoneticPr fontId="11"/>
  </si>
  <si>
    <t>元金</t>
    <rPh sb="0" eb="2">
      <t>ガンキン</t>
    </rPh>
    <phoneticPr fontId="11"/>
  </si>
  <si>
    <t>償還財源充当内訳</t>
  </si>
  <si>
    <t>合計</t>
  </si>
  <si>
    <t>金利選択（％）</t>
    <rPh sb="0" eb="2">
      <t>キンリ</t>
    </rPh>
    <rPh sb="2" eb="4">
      <t>センタク</t>
    </rPh>
    <phoneticPr fontId="11"/>
  </si>
  <si>
    <t>金利区分</t>
    <rPh sb="0" eb="2">
      <t>キンリ</t>
    </rPh>
    <rPh sb="2" eb="4">
      <t>クブン</t>
    </rPh>
    <phoneticPr fontId="11"/>
  </si>
  <si>
    <t>元金据置期間</t>
    <rPh sb="0" eb="2">
      <t>ガンキン</t>
    </rPh>
    <rPh sb="2" eb="4">
      <t>スエオキ</t>
    </rPh>
    <rPh sb="4" eb="6">
      <t>キカン</t>
    </rPh>
    <phoneticPr fontId="11"/>
  </si>
  <si>
    <t>基礎数値</t>
    <rPh sb="0" eb="2">
      <t>キソ</t>
    </rPh>
    <rPh sb="2" eb="4">
      <t>スウチ</t>
    </rPh>
    <phoneticPr fontId="11"/>
  </si>
  <si>
    <t>償還期間</t>
    <rPh sb="0" eb="2">
      <t>ショウカン</t>
    </rPh>
    <rPh sb="2" eb="4">
      <t>キカン</t>
    </rPh>
    <phoneticPr fontId="11"/>
  </si>
  <si>
    <t>無利子均等元金</t>
    <rPh sb="0" eb="3">
      <t>ムリシ</t>
    </rPh>
    <rPh sb="3" eb="5">
      <t>キントウ</t>
    </rPh>
    <rPh sb="5" eb="7">
      <t>ガンキン</t>
    </rPh>
    <phoneticPr fontId="11"/>
  </si>
  <si>
    <t>無利子初回元金</t>
    <rPh sb="0" eb="3">
      <t>ムリシ</t>
    </rPh>
    <rPh sb="3" eb="5">
      <t>ショカイ</t>
    </rPh>
    <rPh sb="5" eb="7">
      <t>ガンキン</t>
    </rPh>
    <phoneticPr fontId="11"/>
  </si>
  <si>
    <t>←入力しないでください</t>
    <rPh sb="1" eb="3">
      <t>ニュウリョク</t>
    </rPh>
    <phoneticPr fontId="11"/>
  </si>
  <si>
    <t>　無利子分</t>
    <rPh sb="1" eb="4">
      <t>ムリシ</t>
    </rPh>
    <rPh sb="4" eb="5">
      <t>ブン</t>
    </rPh>
    <phoneticPr fontId="11"/>
  </si>
  <si>
    <t>均等元金</t>
    <rPh sb="0" eb="2">
      <t>キントウ</t>
    </rPh>
    <rPh sb="2" eb="4">
      <t>ガンキン</t>
    </rPh>
    <phoneticPr fontId="11"/>
  </si>
  <si>
    <t>初回元金</t>
    <rPh sb="0" eb="2">
      <t>ショカイ</t>
    </rPh>
    <rPh sb="2" eb="4">
      <t>ガンキン</t>
    </rPh>
    <phoneticPr fontId="11"/>
  </si>
  <si>
    <t>　有利子分</t>
    <rPh sb="1" eb="3">
      <t>ユウリ</t>
    </rPh>
    <rPh sb="3" eb="5">
      <t>コブン</t>
    </rPh>
    <phoneticPr fontId="11"/>
  </si>
  <si>
    <t>←千円単位で必ず入力</t>
    <rPh sb="1" eb="2">
      <t>セン</t>
    </rPh>
    <rPh sb="2" eb="3">
      <t>エン</t>
    </rPh>
    <rPh sb="3" eb="5">
      <t>タンイ</t>
    </rPh>
    <rPh sb="6" eb="7">
      <t>カナラ</t>
    </rPh>
    <rPh sb="8" eb="10">
      <t>ニュウリョク</t>
    </rPh>
    <phoneticPr fontId="11"/>
  </si>
  <si>
    <t>借入申込額</t>
    <rPh sb="0" eb="2">
      <t>カリイレ</t>
    </rPh>
    <rPh sb="2" eb="4">
      <t>モウシコミ</t>
    </rPh>
    <rPh sb="4" eb="5">
      <t>ガク</t>
    </rPh>
    <phoneticPr fontId="11"/>
  </si>
  <si>
    <t>平年分は万円単位に整理し端数は初年度に計上</t>
    <rPh sb="0" eb="2">
      <t>ヘイネン</t>
    </rPh>
    <rPh sb="2" eb="3">
      <t>ブン</t>
    </rPh>
    <rPh sb="4" eb="5">
      <t>マン</t>
    </rPh>
    <rPh sb="5" eb="6">
      <t>エン</t>
    </rPh>
    <rPh sb="6" eb="8">
      <t>タンイ</t>
    </rPh>
    <rPh sb="9" eb="11">
      <t>セイリ</t>
    </rPh>
    <rPh sb="12" eb="14">
      <t>ハスウ</t>
    </rPh>
    <rPh sb="15" eb="18">
      <t>ショネンド</t>
    </rPh>
    <rPh sb="19" eb="21">
      <t>ケイジョウ</t>
    </rPh>
    <phoneticPr fontId="11"/>
  </si>
  <si>
    <t>無利子分</t>
    <rPh sb="0" eb="1">
      <t>ム</t>
    </rPh>
    <phoneticPr fontId="11"/>
  </si>
  <si>
    <t>有利子分</t>
    <phoneticPr fontId="11"/>
  </si>
  <si>
    <t>千円未満は
四捨五入</t>
    <phoneticPr fontId="11"/>
  </si>
  <si>
    <t>計</t>
    <rPh sb="0" eb="1">
      <t>ケイ</t>
    </rPh>
    <phoneticPr fontId="11"/>
  </si>
  <si>
    <t>合　計</t>
  </si>
  <si>
    <t>利　息</t>
    <phoneticPr fontId="11"/>
  </si>
  <si>
    <t>元　　金</t>
  </si>
  <si>
    <t>⇓　作成支援領域　⇓</t>
    <rPh sb="2" eb="4">
      <t>サクセイ</t>
    </rPh>
    <rPh sb="4" eb="6">
      <t>シエン</t>
    </rPh>
    <rPh sb="6" eb="8">
      <t>リョウイキ</t>
    </rPh>
    <phoneticPr fontId="11"/>
  </si>
  <si>
    <t>償　　還　　額</t>
  </si>
  <si>
    <t>償還
年次</t>
    <phoneticPr fontId="11"/>
  </si>
  <si>
    <t>(金額単位：千円)</t>
    <rPh sb="1" eb="3">
      <t>キンガク</t>
    </rPh>
    <rPh sb="3" eb="5">
      <t>タンイ</t>
    </rPh>
    <rPh sb="6" eb="8">
      <t>センエン</t>
    </rPh>
    <phoneticPr fontId="11"/>
  </si>
  <si>
    <r>
      <t>償還計画書作成用シート（</t>
    </r>
    <r>
      <rPr>
        <b/>
        <sz val="14"/>
        <color indexed="10"/>
        <rFont val="ＭＳ ゴシック"/>
        <family val="3"/>
        <charset val="128"/>
      </rPr>
      <t>このシートを提出する必要はありません）</t>
    </r>
    <rPh sb="0" eb="2">
      <t>ショウカン</t>
    </rPh>
    <rPh sb="2" eb="4">
      <t>ケイカク</t>
    </rPh>
    <rPh sb="4" eb="5">
      <t>ショ</t>
    </rPh>
    <rPh sb="5" eb="8">
      <t>サクセイヨウ</t>
    </rPh>
    <rPh sb="18" eb="20">
      <t>テイシュツ</t>
    </rPh>
    <rPh sb="22" eb="24">
      <t>ヒツヨウ</t>
    </rPh>
    <phoneticPr fontId="11"/>
  </si>
  <si>
    <t>※　「償還額」の合計金額と「左に対する財源別充当額内訳」の合計金額は一致させてください。</t>
    <rPh sb="3" eb="5">
      <t>ショウカン</t>
    </rPh>
    <rPh sb="5" eb="6">
      <t>ガク</t>
    </rPh>
    <rPh sb="8" eb="10">
      <t>ゴウケイ</t>
    </rPh>
    <rPh sb="10" eb="12">
      <t>キンガク</t>
    </rPh>
    <rPh sb="14" eb="15">
      <t>ヒダリ</t>
    </rPh>
    <rPh sb="16" eb="17">
      <t>タイ</t>
    </rPh>
    <rPh sb="19" eb="21">
      <t>ザイゲン</t>
    </rPh>
    <rPh sb="21" eb="22">
      <t>ベツ</t>
    </rPh>
    <rPh sb="22" eb="24">
      <t>ジュウトウ</t>
    </rPh>
    <rPh sb="24" eb="25">
      <t>ガク</t>
    </rPh>
    <rPh sb="25" eb="27">
      <t>ウチワケ</t>
    </rPh>
    <rPh sb="29" eb="31">
      <t>ゴウケイ</t>
    </rPh>
    <rPh sb="31" eb="33">
      <t>キンガク</t>
    </rPh>
    <rPh sb="34" eb="36">
      <t>イッチ</t>
    </rPh>
    <phoneticPr fontId="2"/>
  </si>
  <si>
    <t>←直近金利を記入</t>
    <rPh sb="1" eb="3">
      <t>チョッキン</t>
    </rPh>
    <rPh sb="3" eb="5">
      <t>キンリ</t>
    </rPh>
    <rPh sb="6" eb="8">
      <t>キニュウ</t>
    </rPh>
    <phoneticPr fontId="11"/>
  </si>
  <si>
    <t>←年単位で入力（30年以内)</t>
    <rPh sb="1" eb="4">
      <t>ネンタンイ</t>
    </rPh>
    <rPh sb="5" eb="7">
      <t>ニュウリョク</t>
    </rPh>
    <rPh sb="10" eb="11">
      <t>ネン</t>
    </rPh>
    <rPh sb="11" eb="13">
      <t>イナイ</t>
    </rPh>
    <phoneticPr fontId="11"/>
  </si>
  <si>
    <t>←月単位で入力（36か月以内）</t>
    <rPh sb="1" eb="4">
      <t>ツキタンイ</t>
    </rPh>
    <rPh sb="5" eb="7">
      <t>ニュウリョク</t>
    </rPh>
    <rPh sb="11" eb="12">
      <t>ゲツ</t>
    </rPh>
    <rPh sb="12" eb="14">
      <t>イナイ</t>
    </rPh>
    <phoneticPr fontId="11"/>
  </si>
  <si>
    <t>←固定は１、10年見直しは２を入力</t>
    <rPh sb="1" eb="3">
      <t>コテイ</t>
    </rPh>
    <rPh sb="8" eb="9">
      <t>ネン</t>
    </rPh>
    <rPh sb="9" eb="11">
      <t>ミナオ</t>
    </rPh>
    <rPh sb="15" eb="17">
      <t>ニュウリョク</t>
    </rPh>
    <phoneticPr fontId="11"/>
  </si>
  <si>
    <t>（寄附者名）</t>
    <rPh sb="1" eb="3">
      <t>キフ</t>
    </rPh>
    <rPh sb="3" eb="4">
      <t>シャ</t>
    </rPh>
    <rPh sb="4" eb="5">
      <t>メイ</t>
    </rPh>
    <phoneticPr fontId="2"/>
  </si>
  <si>
    <t>（寄附者名）</t>
    <phoneticPr fontId="2"/>
  </si>
  <si>
    <t>２　充当財源の寄附金等の内訳</t>
    <rPh sb="2" eb="4">
      <t>ジュウトウ</t>
    </rPh>
    <rPh sb="4" eb="6">
      <t>ザイゲン</t>
    </rPh>
    <rPh sb="7" eb="10">
      <t>キフキン</t>
    </rPh>
    <rPh sb="10" eb="11">
      <t>トウ</t>
    </rPh>
    <rPh sb="12" eb="14">
      <t>ウチワケ</t>
    </rPh>
    <phoneticPr fontId="2"/>
  </si>
  <si>
    <t>寄附金等</t>
    <rPh sb="0" eb="3">
      <t>キフキン</t>
    </rPh>
    <rPh sb="3" eb="4">
      <t>トウ</t>
    </rPh>
    <phoneticPr fontId="2"/>
  </si>
  <si>
    <t>※　特別養護老人ホームは、建設に係る償還金について、居住費から優先的に充当してください。</t>
    <rPh sb="13" eb="15">
      <t>ケンセツ</t>
    </rPh>
    <rPh sb="16" eb="17">
      <t>カカ</t>
    </rPh>
    <rPh sb="18" eb="21">
      <t>ショウカンキン</t>
    </rPh>
    <rPh sb="26" eb="28">
      <t>キョジュウ</t>
    </rPh>
    <rPh sb="28" eb="29">
      <t>ヒ</t>
    </rPh>
    <rPh sb="31" eb="34">
      <t>ユウセンテキ</t>
    </rPh>
    <rPh sb="35" eb="37">
      <t>ジュウトウ</t>
    </rPh>
    <phoneticPr fontId="2"/>
  </si>
  <si>
    <t>※　上記１で「寄附金等」により充当する場合、「２」に内訳を記入してください。なお、必要に応じて</t>
    <rPh sb="2" eb="4">
      <t>ジョウキ</t>
    </rPh>
    <rPh sb="7" eb="10">
      <t>キフキン</t>
    </rPh>
    <rPh sb="10" eb="11">
      <t>トウ</t>
    </rPh>
    <rPh sb="15" eb="17">
      <t>ジュウトウ</t>
    </rPh>
    <rPh sb="19" eb="21">
      <t>バアイ</t>
    </rPh>
    <rPh sb="26" eb="28">
      <t>ウチワケ</t>
    </rPh>
    <rPh sb="29" eb="31">
      <t>キニュウ</t>
    </rPh>
    <phoneticPr fontId="2"/>
  </si>
  <si>
    <t>　項目を追加してください。</t>
    <phoneticPr fontId="2"/>
  </si>
  <si>
    <t>※　必要に応じて、行の追加等をして作成してください。</t>
    <rPh sb="2" eb="4">
      <t>ヒツヨウ</t>
    </rPh>
    <rPh sb="5" eb="6">
      <t>オウ</t>
    </rPh>
    <rPh sb="9" eb="10">
      <t>ギョウ</t>
    </rPh>
    <rPh sb="11" eb="13">
      <t>ツイカ</t>
    </rPh>
    <rPh sb="13" eb="14">
      <t>トウ</t>
    </rPh>
    <rPh sb="17" eb="19">
      <t>サクセイ</t>
    </rPh>
    <phoneticPr fontId="2"/>
  </si>
  <si>
    <t>－</t>
  </si>
  <si>
    <t>借入予定額と事業費総額との割合（Ｃ）＝Ａ／Ｂ</t>
    <rPh sb="0" eb="2">
      <t>カリイレ</t>
    </rPh>
    <rPh sb="2" eb="4">
      <t>ヨテイ</t>
    </rPh>
    <rPh sb="4" eb="5">
      <t>ガク</t>
    </rPh>
    <rPh sb="6" eb="9">
      <t>ジギョウヒ</t>
    </rPh>
    <rPh sb="9" eb="11">
      <t>ソウガク</t>
    </rPh>
    <rPh sb="13" eb="15">
      <t>ワリアイ</t>
    </rPh>
    <phoneticPr fontId="2"/>
  </si>
  <si>
    <t>－</t>
    <phoneticPr fontId="2"/>
  </si>
  <si>
    <t>資金総額（＝事業費合計額）（Ｂ）</t>
    <rPh sb="0" eb="2">
      <t>シキン</t>
    </rPh>
    <rPh sb="2" eb="4">
      <t>ソウガク</t>
    </rPh>
    <rPh sb="6" eb="7">
      <t>コト</t>
    </rPh>
    <rPh sb="7" eb="8">
      <t>ギョウ</t>
    </rPh>
    <rPh sb="8" eb="9">
      <t>ヒ</t>
    </rPh>
    <rPh sb="9" eb="10">
      <t>ゴウ</t>
    </rPh>
    <rPh sb="10" eb="11">
      <t>ケイ</t>
    </rPh>
    <rPh sb="11" eb="12">
      <t>ガク</t>
    </rPh>
    <phoneticPr fontId="2"/>
  </si>
  <si>
    <t>－</t>
    <phoneticPr fontId="2"/>
  </si>
  <si>
    <t>借入予定額（Ａ）</t>
    <rPh sb="0" eb="2">
      <t>カリイ</t>
    </rPh>
    <rPh sb="2" eb="4">
      <t>ヨテイ</t>
    </rPh>
    <rPh sb="4" eb="5">
      <t>ガク</t>
    </rPh>
    <phoneticPr fontId="2"/>
  </si>
  <si>
    <t>３　借入比率算出表</t>
    <rPh sb="2" eb="4">
      <t>カリイレ</t>
    </rPh>
    <rPh sb="4" eb="6">
      <t>ヒリツ</t>
    </rPh>
    <rPh sb="6" eb="8">
      <t>サンシュツ</t>
    </rPh>
    <rPh sb="8" eb="9">
      <t>ヒョウ</t>
    </rPh>
    <phoneticPr fontId="2"/>
  </si>
  <si>
    <t>自 己 資 金 計</t>
    <rPh sb="0" eb="1">
      <t>ジ</t>
    </rPh>
    <rPh sb="2" eb="3">
      <t>オノレ</t>
    </rPh>
    <rPh sb="4" eb="5">
      <t>シ</t>
    </rPh>
    <rPh sb="6" eb="7">
      <t>カネ</t>
    </rPh>
    <rPh sb="8" eb="9">
      <t>ケイ</t>
    </rPh>
    <phoneticPr fontId="2"/>
  </si>
  <si>
    <t>法人自己資金</t>
    <rPh sb="0" eb="2">
      <t>ホウジン</t>
    </rPh>
    <rPh sb="2" eb="4">
      <t>ジコ</t>
    </rPh>
    <rPh sb="4" eb="6">
      <t>シキン</t>
    </rPh>
    <phoneticPr fontId="2"/>
  </si>
  <si>
    <t>自己資金内訳（再掲）</t>
    <rPh sb="0" eb="2">
      <t>ジコ</t>
    </rPh>
    <rPh sb="2" eb="4">
      <t>シキン</t>
    </rPh>
    <rPh sb="4" eb="6">
      <t>ウチワケ</t>
    </rPh>
    <rPh sb="7" eb="9">
      <t>サイケイ</t>
    </rPh>
    <phoneticPr fontId="2"/>
  </si>
  <si>
    <t>借　入　金　計</t>
    <rPh sb="0" eb="1">
      <t>シャク</t>
    </rPh>
    <rPh sb="2" eb="3">
      <t>ニュウ</t>
    </rPh>
    <rPh sb="4" eb="5">
      <t>キン</t>
    </rPh>
    <rPh sb="6" eb="7">
      <t>ケイ</t>
    </rPh>
    <phoneticPr fontId="2"/>
  </si>
  <si>
    <t>（独）福祉医療機構借入金</t>
    <rPh sb="1" eb="2">
      <t>ドク</t>
    </rPh>
    <rPh sb="3" eb="5">
      <t>フクシ</t>
    </rPh>
    <rPh sb="5" eb="7">
      <t>イリョウ</t>
    </rPh>
    <rPh sb="7" eb="9">
      <t>キコウ</t>
    </rPh>
    <rPh sb="9" eb="11">
      <t>カリイレ</t>
    </rPh>
    <rPh sb="11" eb="12">
      <t>キン</t>
    </rPh>
    <phoneticPr fontId="2"/>
  </si>
  <si>
    <t>借入金内訳（再掲）</t>
    <rPh sb="0" eb="2">
      <t>カリイレ</t>
    </rPh>
    <rPh sb="2" eb="3">
      <t>キン</t>
    </rPh>
    <rPh sb="3" eb="5">
      <t>ウチワケ</t>
    </rPh>
    <rPh sb="6" eb="8">
      <t>サイケイ</t>
    </rPh>
    <phoneticPr fontId="2"/>
  </si>
  <si>
    <t>補　助　金　計</t>
    <rPh sb="0" eb="1">
      <t>ホ</t>
    </rPh>
    <rPh sb="2" eb="3">
      <t>スケ</t>
    </rPh>
    <rPh sb="4" eb="5">
      <t>キン</t>
    </rPh>
    <rPh sb="6" eb="7">
      <t>ケイ</t>
    </rPh>
    <phoneticPr fontId="2"/>
  </si>
  <si>
    <t>広島市民間社会福祉施設整備費補助金</t>
    <rPh sb="0" eb="3">
      <t>ヒロシマシ</t>
    </rPh>
    <rPh sb="3" eb="5">
      <t>ミンカン</t>
    </rPh>
    <rPh sb="5" eb="7">
      <t>シャカイ</t>
    </rPh>
    <rPh sb="7" eb="9">
      <t>フクシ</t>
    </rPh>
    <rPh sb="9" eb="11">
      <t>シセツ</t>
    </rPh>
    <rPh sb="11" eb="14">
      <t>セイビヒ</t>
    </rPh>
    <rPh sb="14" eb="17">
      <t>ホジョキン</t>
    </rPh>
    <phoneticPr fontId="2"/>
  </si>
  <si>
    <t>補助金内訳（再掲）</t>
    <rPh sb="0" eb="3">
      <t>ホジョキン</t>
    </rPh>
    <rPh sb="3" eb="5">
      <t>ウチワケ</t>
    </rPh>
    <rPh sb="6" eb="8">
      <t>サイケイ</t>
    </rPh>
    <phoneticPr fontId="2"/>
  </si>
  <si>
    <t>合　　　　　　　　　計</t>
    <rPh sb="0" eb="1">
      <t>ゴウ</t>
    </rPh>
    <rPh sb="10" eb="11">
      <t>ケイ</t>
    </rPh>
    <phoneticPr fontId="2"/>
  </si>
  <si>
    <t>小　　　計</t>
    <rPh sb="0" eb="1">
      <t>ショウ</t>
    </rPh>
    <rPh sb="4" eb="5">
      <t>ケイ</t>
    </rPh>
    <phoneticPr fontId="2"/>
  </si>
  <si>
    <t>自己資金</t>
    <rPh sb="0" eb="2">
      <t>ジコ</t>
    </rPh>
    <rPh sb="2" eb="4">
      <t>シキン</t>
    </rPh>
    <phoneticPr fontId="2"/>
  </si>
  <si>
    <t>開所前に要する事務費・人件費等</t>
    <rPh sb="0" eb="2">
      <t>カイショ</t>
    </rPh>
    <rPh sb="2" eb="3">
      <t>マエ</t>
    </rPh>
    <rPh sb="4" eb="5">
      <t>ヨウ</t>
    </rPh>
    <rPh sb="7" eb="10">
      <t>ジムヒ</t>
    </rPh>
    <rPh sb="11" eb="15">
      <t>ジンケンヒトウ</t>
    </rPh>
    <phoneticPr fontId="2"/>
  </si>
  <si>
    <t>運用財産
（運転資金）</t>
    <rPh sb="0" eb="2">
      <t>ウンヨウ</t>
    </rPh>
    <rPh sb="2" eb="4">
      <t>ザイサン</t>
    </rPh>
    <rPh sb="6" eb="8">
      <t>ウンテン</t>
    </rPh>
    <rPh sb="8" eb="10">
      <t>シキン</t>
    </rPh>
    <phoneticPr fontId="2"/>
  </si>
  <si>
    <t>計</t>
    <rPh sb="0" eb="1">
      <t>ケイ</t>
    </rPh>
    <phoneticPr fontId="2"/>
  </si>
  <si>
    <t>整備費</t>
    <rPh sb="0" eb="3">
      <t>セイビヒ</t>
    </rPh>
    <phoneticPr fontId="2"/>
  </si>
  <si>
    <t>寄附金②（寄附者氏名）</t>
    <rPh sb="0" eb="2">
      <t>キフ</t>
    </rPh>
    <rPh sb="2" eb="3">
      <t>キン</t>
    </rPh>
    <rPh sb="5" eb="7">
      <t>キフ</t>
    </rPh>
    <rPh sb="7" eb="8">
      <t>シャ</t>
    </rPh>
    <rPh sb="8" eb="10">
      <t>シメイ</t>
    </rPh>
    <phoneticPr fontId="2"/>
  </si>
  <si>
    <t>寄附金①（寄附者氏名）</t>
    <rPh sb="0" eb="2">
      <t>キフ</t>
    </rPh>
    <rPh sb="2" eb="3">
      <t>キン</t>
    </rPh>
    <rPh sb="5" eb="7">
      <t>キフ</t>
    </rPh>
    <rPh sb="7" eb="8">
      <t>シャ</t>
    </rPh>
    <rPh sb="8" eb="10">
      <t>シメイ</t>
    </rPh>
    <phoneticPr fontId="2"/>
  </si>
  <si>
    <t>協調融資②（金融機関名）</t>
    <phoneticPr fontId="2"/>
  </si>
  <si>
    <t>協調融資①（金融機関名）</t>
    <rPh sb="0" eb="2">
      <t>キョウチョウ</t>
    </rPh>
    <rPh sb="2" eb="4">
      <t>ユウシ</t>
    </rPh>
    <rPh sb="6" eb="8">
      <t>キンユウ</t>
    </rPh>
    <rPh sb="8" eb="10">
      <t>キカン</t>
    </rPh>
    <rPh sb="10" eb="11">
      <t>メイ</t>
    </rPh>
    <phoneticPr fontId="2"/>
  </si>
  <si>
    <t>土地取得費等</t>
    <phoneticPr fontId="2"/>
  </si>
  <si>
    <t>２　資金調達内訳</t>
    <rPh sb="2" eb="4">
      <t>シキン</t>
    </rPh>
    <rPh sb="4" eb="6">
      <t>チョウタツ</t>
    </rPh>
    <rPh sb="6" eb="8">
      <t>ウチワケ</t>
    </rPh>
    <phoneticPr fontId="2"/>
  </si>
  <si>
    <t>開所前に要する事務費・人件費等</t>
    <rPh sb="0" eb="1">
      <t>ヒラ</t>
    </rPh>
    <rPh sb="1" eb="2">
      <t>ショ</t>
    </rPh>
    <rPh sb="2" eb="3">
      <t>マエ</t>
    </rPh>
    <rPh sb="4" eb="5">
      <t>ヨウ</t>
    </rPh>
    <rPh sb="7" eb="10">
      <t>ジムヒ</t>
    </rPh>
    <rPh sb="11" eb="14">
      <t>ジンケンヒ</t>
    </rPh>
    <rPh sb="14" eb="15">
      <t>トウ</t>
    </rPh>
    <phoneticPr fontId="2"/>
  </si>
  <si>
    <t>運用財産（運転資金）</t>
    <rPh sb="0" eb="2">
      <t>ウンヨウ</t>
    </rPh>
    <rPh sb="2" eb="4">
      <t>ザイサン</t>
    </rPh>
    <rPh sb="5" eb="7">
      <t>ウンテン</t>
    </rPh>
    <rPh sb="7" eb="9">
      <t>シキン</t>
    </rPh>
    <phoneticPr fontId="2"/>
  </si>
  <si>
    <t>設備整備費</t>
    <rPh sb="0" eb="2">
      <t>セツビ</t>
    </rPh>
    <rPh sb="2" eb="5">
      <t>セイビヒ</t>
    </rPh>
    <phoneticPr fontId="2"/>
  </si>
  <si>
    <t>設計監理費</t>
    <rPh sb="0" eb="2">
      <t>セッケイ</t>
    </rPh>
    <rPh sb="2" eb="4">
      <t>カンリ</t>
    </rPh>
    <rPh sb="4" eb="5">
      <t>ヒ</t>
    </rPh>
    <phoneticPr fontId="2"/>
  </si>
  <si>
    <t>施設整備費</t>
    <rPh sb="0" eb="2">
      <t>シセツ</t>
    </rPh>
    <rPh sb="2" eb="5">
      <t>セイビヒ</t>
    </rPh>
    <phoneticPr fontId="2"/>
  </si>
  <si>
    <t>土地造成費</t>
    <rPh sb="0" eb="2">
      <t>トチ</t>
    </rPh>
    <rPh sb="2" eb="4">
      <t>ゾウセイ</t>
    </rPh>
    <rPh sb="4" eb="5">
      <t>ヒ</t>
    </rPh>
    <phoneticPr fontId="2"/>
  </si>
  <si>
    <t>土地取得費</t>
    <rPh sb="0" eb="2">
      <t>トチ</t>
    </rPh>
    <rPh sb="2" eb="4">
      <t>シュトク</t>
    </rPh>
    <rPh sb="4" eb="5">
      <t>ヒ</t>
    </rPh>
    <phoneticPr fontId="2"/>
  </si>
  <si>
    <t>土地取得費等</t>
    <rPh sb="0" eb="2">
      <t>トチ</t>
    </rPh>
    <rPh sb="2" eb="4">
      <t>シュトク</t>
    </rPh>
    <rPh sb="4" eb="5">
      <t>ヒ</t>
    </rPh>
    <rPh sb="5" eb="6">
      <t>トウ</t>
    </rPh>
    <phoneticPr fontId="2"/>
  </si>
  <si>
    <t>１　事業費</t>
    <rPh sb="2" eb="5">
      <t>ジギョウヒ</t>
    </rPh>
    <phoneticPr fontId="2"/>
  </si>
  <si>
    <t>比率</t>
    <rPh sb="0" eb="1">
      <t>ヒ</t>
    </rPh>
    <rPh sb="1" eb="2">
      <t>リツ</t>
    </rPh>
    <phoneticPr fontId="2"/>
  </si>
  <si>
    <t>地域交流ｽﾍﾟｰｽ</t>
    <rPh sb="0" eb="2">
      <t>チイキ</t>
    </rPh>
    <rPh sb="2" eb="4">
      <t>コウリュウ</t>
    </rPh>
    <phoneticPr fontId="2"/>
  </si>
  <si>
    <t>左記小計</t>
    <rPh sb="0" eb="2">
      <t>サキ</t>
    </rPh>
    <phoneticPr fontId="2"/>
  </si>
  <si>
    <t>短期</t>
    <rPh sb="0" eb="2">
      <t>タンキ</t>
    </rPh>
    <phoneticPr fontId="2"/>
  </si>
  <si>
    <t>養護</t>
    <rPh sb="0" eb="2">
      <t>ヨウゴ</t>
    </rPh>
    <phoneticPr fontId="2"/>
  </si>
  <si>
    <t>特養（従来型）</t>
    <rPh sb="0" eb="2">
      <t>トクヨウ</t>
    </rPh>
    <rPh sb="3" eb="6">
      <t>ジュウライガタ</t>
    </rPh>
    <phoneticPr fontId="2"/>
  </si>
  <si>
    <t>特養（ユニット型）</t>
    <rPh sb="0" eb="2">
      <t>トクヨウ</t>
    </rPh>
    <rPh sb="7" eb="8">
      <t>ガタ</t>
    </rPh>
    <phoneticPr fontId="2"/>
  </si>
  <si>
    <r>
      <t xml:space="preserve">合計
</t>
    </r>
    <r>
      <rPr>
        <sz val="9"/>
        <rFont val="ＭＳ 明朝"/>
        <family val="1"/>
        <charset val="128"/>
      </rPr>
      <t>(按分割合)</t>
    </r>
    <rPh sb="0" eb="2">
      <t>ゴウケイ</t>
    </rPh>
    <rPh sb="4" eb="6">
      <t>アンブン</t>
    </rPh>
    <rPh sb="6" eb="8">
      <t>ワリアイ</t>
    </rPh>
    <phoneticPr fontId="2"/>
  </si>
  <si>
    <t>区　　　　　　　分</t>
    <rPh sb="0" eb="1">
      <t>ク</t>
    </rPh>
    <rPh sb="8" eb="9">
      <t>ブン</t>
    </rPh>
    <phoneticPr fontId="2"/>
  </si>
  <si>
    <t>単位：円・％</t>
    <phoneticPr fontId="2"/>
  </si>
  <si>
    <t>施設名：</t>
    <rPh sb="0" eb="2">
      <t>シセツ</t>
    </rPh>
    <rPh sb="2" eb="3">
      <t>メイ</t>
    </rPh>
    <phoneticPr fontId="2"/>
  </si>
  <si>
    <t>法人名：</t>
    <rPh sb="0" eb="2">
      <t>ホウジン</t>
    </rPh>
    <rPh sb="2" eb="3">
      <t>メイ</t>
    </rPh>
    <phoneticPr fontId="2"/>
  </si>
  <si>
    <t>資　金　計　画　書</t>
    <rPh sb="0" eb="1">
      <t>シ</t>
    </rPh>
    <rPh sb="2" eb="3">
      <t>キン</t>
    </rPh>
    <rPh sb="4" eb="5">
      <t>ケイ</t>
    </rPh>
    <rPh sb="6" eb="7">
      <t>ガ</t>
    </rPh>
    <rPh sb="8" eb="9">
      <t>ショ</t>
    </rPh>
    <phoneticPr fontId="2"/>
  </si>
  <si>
    <t>※　施設全体（特別養護老人ホーム及び併設する施設（事業所）。増床の場合は既存施設を含む。）の収支見込みを記入してください（千円単位）。　</t>
    <rPh sb="2" eb="4">
      <t>シセツ</t>
    </rPh>
    <rPh sb="4" eb="6">
      <t>ゼンタイ</t>
    </rPh>
    <rPh sb="7" eb="9">
      <t>トクベツ</t>
    </rPh>
    <rPh sb="9" eb="11">
      <t>ヨウゴ</t>
    </rPh>
    <rPh sb="11" eb="13">
      <t>ロウジン</t>
    </rPh>
    <rPh sb="16" eb="17">
      <t>オヨ</t>
    </rPh>
    <rPh sb="18" eb="20">
      <t>ヘイセツ</t>
    </rPh>
    <rPh sb="22" eb="24">
      <t>シセツ</t>
    </rPh>
    <rPh sb="25" eb="28">
      <t>ジギョウショ</t>
    </rPh>
    <rPh sb="30" eb="32">
      <t>ゾウショウ</t>
    </rPh>
    <rPh sb="33" eb="35">
      <t>バアイ</t>
    </rPh>
    <rPh sb="36" eb="38">
      <t>キゾン</t>
    </rPh>
    <rPh sb="38" eb="40">
      <t>シセツ</t>
    </rPh>
    <rPh sb="41" eb="42">
      <t>フク</t>
    </rPh>
    <rPh sb="46" eb="48">
      <t>シュウシ</t>
    </rPh>
    <rPh sb="48" eb="50">
      <t>ミコミ</t>
    </rPh>
    <rPh sb="52" eb="54">
      <t>キニュウ</t>
    </rPh>
    <rPh sb="61" eb="63">
      <t>センエン</t>
    </rPh>
    <rPh sb="63" eb="65">
      <t>タンイ</t>
    </rPh>
    <phoneticPr fontId="2"/>
  </si>
  <si>
    <t>累積収支差額　(14)=(13)+前年度(13)</t>
    <rPh sb="0" eb="2">
      <t>ルイセキ</t>
    </rPh>
    <rPh sb="2" eb="4">
      <t>シュウシ</t>
    </rPh>
    <rPh sb="4" eb="6">
      <t>サガク</t>
    </rPh>
    <rPh sb="17" eb="20">
      <t>ゼンネンド</t>
    </rPh>
    <phoneticPr fontId="2"/>
  </si>
  <si>
    <t>当年度収支差額　(13)=(3)+(6)+(9)</t>
    <rPh sb="0" eb="1">
      <t>トウ</t>
    </rPh>
    <rPh sb="1" eb="3">
      <t>ネンド</t>
    </rPh>
    <rPh sb="3" eb="5">
      <t>シュウシ</t>
    </rPh>
    <rPh sb="5" eb="7">
      <t>サガク</t>
    </rPh>
    <phoneticPr fontId="2"/>
  </si>
  <si>
    <t>償還金　合計　(12)=(10)+(11)（再掲）</t>
    <rPh sb="0" eb="2">
      <t>ショウカン</t>
    </rPh>
    <rPh sb="2" eb="3">
      <t>キン</t>
    </rPh>
    <rPh sb="4" eb="6">
      <t>ゴウケイ</t>
    </rPh>
    <phoneticPr fontId="2"/>
  </si>
  <si>
    <t>(8)のうち借入金元金償還金支出　(11)（再掲）</t>
    <rPh sb="6" eb="8">
      <t>カリイレ</t>
    </rPh>
    <rPh sb="8" eb="9">
      <t>キン</t>
    </rPh>
    <rPh sb="9" eb="11">
      <t>ガンキン</t>
    </rPh>
    <rPh sb="11" eb="13">
      <t>ショウカン</t>
    </rPh>
    <rPh sb="13" eb="14">
      <t>キン</t>
    </rPh>
    <rPh sb="14" eb="16">
      <t>シシュツ</t>
    </rPh>
    <phoneticPr fontId="2"/>
  </si>
  <si>
    <t>(2)のうち借入金利息支出　(10)（再掲）</t>
    <rPh sb="6" eb="8">
      <t>カリイレ</t>
    </rPh>
    <rPh sb="8" eb="9">
      <t>キン</t>
    </rPh>
    <rPh sb="9" eb="11">
      <t>リソク</t>
    </rPh>
    <rPh sb="11" eb="13">
      <t>シシュツ</t>
    </rPh>
    <rPh sb="19" eb="20">
      <t>サイ</t>
    </rPh>
    <rPh sb="20" eb="21">
      <t>ケイ</t>
    </rPh>
    <phoneticPr fontId="2"/>
  </si>
  <si>
    <t>償還計画</t>
    <rPh sb="0" eb="2">
      <t>ショウカン</t>
    </rPh>
    <rPh sb="2" eb="4">
      <t>ケイカク</t>
    </rPh>
    <phoneticPr fontId="2"/>
  </si>
  <si>
    <t>財務活動による収支　(9)=(7)-(8)</t>
    <rPh sb="0" eb="2">
      <t>ザイム</t>
    </rPh>
    <rPh sb="2" eb="4">
      <t>カツドウ</t>
    </rPh>
    <rPh sb="7" eb="9">
      <t>シュウシ</t>
    </rPh>
    <phoneticPr fontId="2"/>
  </si>
  <si>
    <t>財務活動による支出　(8)</t>
    <rPh sb="0" eb="2">
      <t>ザイム</t>
    </rPh>
    <rPh sb="2" eb="4">
      <t>カツドウ</t>
    </rPh>
    <rPh sb="7" eb="9">
      <t>シシュツ</t>
    </rPh>
    <phoneticPr fontId="2"/>
  </si>
  <si>
    <t>財務活動による収入　(7)</t>
    <rPh sb="0" eb="2">
      <t>ザイム</t>
    </rPh>
    <rPh sb="2" eb="4">
      <t>カツドウ</t>
    </rPh>
    <rPh sb="7" eb="9">
      <t>シュウニュウ</t>
    </rPh>
    <phoneticPr fontId="2"/>
  </si>
  <si>
    <t>施設整備等による収支　(6)=(4)-(5)</t>
    <rPh sb="0" eb="2">
      <t>シセツ</t>
    </rPh>
    <rPh sb="2" eb="5">
      <t>セイビトウ</t>
    </rPh>
    <rPh sb="8" eb="10">
      <t>シュウシ</t>
    </rPh>
    <phoneticPr fontId="2"/>
  </si>
  <si>
    <t>施設整備等による支出　(5)</t>
    <rPh sb="0" eb="2">
      <t>シセツ</t>
    </rPh>
    <rPh sb="2" eb="5">
      <t>セイビトウ</t>
    </rPh>
    <rPh sb="8" eb="10">
      <t>シシュツ</t>
    </rPh>
    <phoneticPr fontId="2"/>
  </si>
  <si>
    <t>施設整備等による収入　(4)</t>
    <rPh sb="0" eb="2">
      <t>シセツ</t>
    </rPh>
    <rPh sb="2" eb="5">
      <t>セイビトウ</t>
    </rPh>
    <rPh sb="8" eb="10">
      <t>シュウニュウ</t>
    </rPh>
    <phoneticPr fontId="2"/>
  </si>
  <si>
    <t>経常活動による収支　(3)=(1)-(2)</t>
    <rPh sb="7" eb="9">
      <t>シュウシ</t>
    </rPh>
    <phoneticPr fontId="2"/>
  </si>
  <si>
    <t>経常活動による支出　(2)</t>
    <rPh sb="7" eb="9">
      <t>シシュツ</t>
    </rPh>
    <phoneticPr fontId="2"/>
  </si>
  <si>
    <t>その他の支出</t>
    <rPh sb="2" eb="3">
      <t>タ</t>
    </rPh>
    <rPh sb="4" eb="6">
      <t>シシュツ</t>
    </rPh>
    <phoneticPr fontId="2"/>
  </si>
  <si>
    <t>事業費支出</t>
    <rPh sb="0" eb="3">
      <t>ジギョウヒ</t>
    </rPh>
    <rPh sb="3" eb="5">
      <t>シシュツ</t>
    </rPh>
    <phoneticPr fontId="2"/>
  </si>
  <si>
    <t>事務費支出</t>
    <rPh sb="0" eb="3">
      <t>ジムヒ</t>
    </rPh>
    <rPh sb="3" eb="5">
      <t>シシュツ</t>
    </rPh>
    <phoneticPr fontId="2"/>
  </si>
  <si>
    <t>人件費支出</t>
    <rPh sb="0" eb="3">
      <t>ジンケンヒ</t>
    </rPh>
    <rPh sb="3" eb="5">
      <t>シシュツ</t>
    </rPh>
    <phoneticPr fontId="2"/>
  </si>
  <si>
    <t>経常活動による収入　(1)</t>
    <rPh sb="0" eb="2">
      <t>ケイジョウ</t>
    </rPh>
    <rPh sb="2" eb="4">
      <t>カツドウ</t>
    </rPh>
    <rPh sb="7" eb="9">
      <t>シュウニュウ</t>
    </rPh>
    <phoneticPr fontId="2"/>
  </si>
  <si>
    <t>その他の収入</t>
    <rPh sb="2" eb="3">
      <t>タ</t>
    </rPh>
    <rPh sb="4" eb="6">
      <t>シュウニュウ</t>
    </rPh>
    <phoneticPr fontId="2"/>
  </si>
  <si>
    <t>寄附金収入</t>
    <rPh sb="0" eb="3">
      <t>キフキン</t>
    </rPh>
    <rPh sb="3" eb="5">
      <t>シュウニュウ</t>
    </rPh>
    <phoneticPr fontId="2"/>
  </si>
  <si>
    <t>経常経費補助金収入</t>
    <rPh sb="0" eb="2">
      <t>ケイジョウ</t>
    </rPh>
    <rPh sb="2" eb="4">
      <t>ケイヒ</t>
    </rPh>
    <rPh sb="4" eb="7">
      <t>ホジョキン</t>
    </rPh>
    <rPh sb="7" eb="9">
      <t>シュウニュウ</t>
    </rPh>
    <phoneticPr fontId="2"/>
  </si>
  <si>
    <t>その他利用料</t>
    <rPh sb="2" eb="3">
      <t>タ</t>
    </rPh>
    <rPh sb="3" eb="6">
      <t>リヨウリョウ</t>
    </rPh>
    <phoneticPr fontId="2"/>
  </si>
  <si>
    <t>食費</t>
    <rPh sb="0" eb="2">
      <t>ショクヒ</t>
    </rPh>
    <phoneticPr fontId="2"/>
  </si>
  <si>
    <t>居住費及び滞在費</t>
    <rPh sb="0" eb="2">
      <t>キョジュウ</t>
    </rPh>
    <rPh sb="2" eb="3">
      <t>ヒ</t>
    </rPh>
    <rPh sb="3" eb="4">
      <t>オヨ</t>
    </rPh>
    <rPh sb="5" eb="8">
      <t>タイザイヒ</t>
    </rPh>
    <phoneticPr fontId="2"/>
  </si>
  <si>
    <t>利用者負担収入</t>
    <rPh sb="0" eb="3">
      <t>リヨウシャ</t>
    </rPh>
    <rPh sb="3" eb="5">
      <t>フタン</t>
    </rPh>
    <rPh sb="5" eb="7">
      <t>シュウニュウ</t>
    </rPh>
    <phoneticPr fontId="2"/>
  </si>
  <si>
    <t>介護報酬（利用者負担含む）</t>
    <rPh sb="0" eb="2">
      <t>カイゴ</t>
    </rPh>
    <rPh sb="2" eb="4">
      <t>ホウシュウ</t>
    </rPh>
    <rPh sb="5" eb="8">
      <t>リヨウシャ</t>
    </rPh>
    <rPh sb="8" eb="10">
      <t>フタン</t>
    </rPh>
    <rPh sb="10" eb="11">
      <t>フク</t>
    </rPh>
    <phoneticPr fontId="2"/>
  </si>
  <si>
    <t>１０年目</t>
    <rPh sb="2" eb="4">
      <t>ネンメ</t>
    </rPh>
    <phoneticPr fontId="2"/>
  </si>
  <si>
    <t>９年目</t>
    <rPh sb="1" eb="3">
      <t>ネンメ</t>
    </rPh>
    <phoneticPr fontId="2"/>
  </si>
  <si>
    <t>８年目</t>
    <rPh sb="1" eb="3">
      <t>ネンメ</t>
    </rPh>
    <phoneticPr fontId="2"/>
  </si>
  <si>
    <t>７年目</t>
    <rPh sb="1" eb="3">
      <t>ネンメ</t>
    </rPh>
    <phoneticPr fontId="2"/>
  </si>
  <si>
    <t>６年目</t>
    <rPh sb="1" eb="3">
      <t>ネンメ</t>
    </rPh>
    <phoneticPr fontId="2"/>
  </si>
  <si>
    <t>５年目</t>
    <rPh sb="1" eb="3">
      <t>ネンメ</t>
    </rPh>
    <phoneticPr fontId="2"/>
  </si>
  <si>
    <t>４年目</t>
    <rPh sb="1" eb="3">
      <t>ネンメ</t>
    </rPh>
    <phoneticPr fontId="2"/>
  </si>
  <si>
    <t>３年目</t>
    <rPh sb="1" eb="3">
      <t>ネンメ</t>
    </rPh>
    <phoneticPr fontId="2"/>
  </si>
  <si>
    <t>２年目</t>
    <rPh sb="1" eb="3">
      <t>ネンメ</t>
    </rPh>
    <phoneticPr fontId="2"/>
  </si>
  <si>
    <t>１年目</t>
    <rPh sb="1" eb="3">
      <t>ネンメ</t>
    </rPh>
    <phoneticPr fontId="2"/>
  </si>
  <si>
    <t>前年</t>
    <rPh sb="0" eb="2">
      <t>ゼンネン</t>
    </rPh>
    <phoneticPr fontId="2"/>
  </si>
  <si>
    <t>前々年</t>
    <rPh sb="0" eb="2">
      <t>ゼンゼン</t>
    </rPh>
    <rPh sb="2" eb="3">
      <t>ネン</t>
    </rPh>
    <phoneticPr fontId="2"/>
  </si>
  <si>
    <t>資　金　収　支　見　込　計　算　書（前々年、前年及び1年目～10年目）</t>
    <rPh sb="0" eb="1">
      <t>シ</t>
    </rPh>
    <rPh sb="2" eb="3">
      <t>キン</t>
    </rPh>
    <rPh sb="4" eb="5">
      <t>オサム</t>
    </rPh>
    <rPh sb="6" eb="7">
      <t>シ</t>
    </rPh>
    <rPh sb="8" eb="9">
      <t>ミ</t>
    </rPh>
    <rPh sb="10" eb="11">
      <t>コミ</t>
    </rPh>
    <rPh sb="12" eb="13">
      <t>ケイ</t>
    </rPh>
    <rPh sb="14" eb="15">
      <t>サン</t>
    </rPh>
    <rPh sb="16" eb="17">
      <t>ショ</t>
    </rPh>
    <rPh sb="18" eb="20">
      <t>ゼンゼン</t>
    </rPh>
    <rPh sb="20" eb="21">
      <t>ネン</t>
    </rPh>
    <rPh sb="22" eb="24">
      <t>ゼンネン</t>
    </rPh>
    <rPh sb="24" eb="25">
      <t>オヨ</t>
    </rPh>
    <rPh sb="27" eb="29">
      <t>ネンメ</t>
    </rPh>
    <rPh sb="32" eb="34">
      <t>ネンメ</t>
    </rPh>
    <phoneticPr fontId="2"/>
  </si>
  <si>
    <t>※　施設全体（養護老人ホーム・特別養護老人ホーム及び併設する施設（事業所）。増床の場合は既存施設を含む。）の収支見込みを記入してください（千円単位）。　</t>
    <phoneticPr fontId="2"/>
  </si>
  <si>
    <t>２０年目</t>
    <rPh sb="2" eb="4">
      <t>ネンメ</t>
    </rPh>
    <phoneticPr fontId="2"/>
  </si>
  <si>
    <t>１９年目</t>
    <rPh sb="2" eb="4">
      <t>ネンメ</t>
    </rPh>
    <phoneticPr fontId="2"/>
  </si>
  <si>
    <t>１８年目</t>
    <rPh sb="2" eb="4">
      <t>ネンメ</t>
    </rPh>
    <phoneticPr fontId="2"/>
  </si>
  <si>
    <t>１７年目</t>
    <rPh sb="2" eb="4">
      <t>ネンメ</t>
    </rPh>
    <phoneticPr fontId="2"/>
  </si>
  <si>
    <t>１６年目</t>
    <rPh sb="2" eb="4">
      <t>ネンメ</t>
    </rPh>
    <phoneticPr fontId="2"/>
  </si>
  <si>
    <t>１５年目</t>
    <rPh sb="2" eb="4">
      <t>ネンメ</t>
    </rPh>
    <phoneticPr fontId="2"/>
  </si>
  <si>
    <t>１４年目</t>
    <rPh sb="2" eb="4">
      <t>ネンメ</t>
    </rPh>
    <phoneticPr fontId="2"/>
  </si>
  <si>
    <t>１３年目</t>
    <rPh sb="2" eb="4">
      <t>ネンメ</t>
    </rPh>
    <phoneticPr fontId="2"/>
  </si>
  <si>
    <t>１２年目</t>
    <rPh sb="2" eb="4">
      <t>ネンメ</t>
    </rPh>
    <phoneticPr fontId="2"/>
  </si>
  <si>
    <t>１１年目</t>
    <rPh sb="2" eb="4">
      <t>ネンメ</t>
    </rPh>
    <phoneticPr fontId="2"/>
  </si>
  <si>
    <t>資　金　収　支　見　込　計　算　書（11年目～20年目）</t>
    <rPh sb="0" eb="1">
      <t>シ</t>
    </rPh>
    <rPh sb="2" eb="3">
      <t>キン</t>
    </rPh>
    <rPh sb="4" eb="5">
      <t>オサム</t>
    </rPh>
    <rPh sb="6" eb="7">
      <t>シ</t>
    </rPh>
    <rPh sb="8" eb="9">
      <t>ミ</t>
    </rPh>
    <rPh sb="10" eb="11">
      <t>コミ</t>
    </rPh>
    <rPh sb="12" eb="13">
      <t>ケイ</t>
    </rPh>
    <rPh sb="14" eb="15">
      <t>サン</t>
    </rPh>
    <rPh sb="16" eb="17">
      <t>ショ</t>
    </rPh>
    <rPh sb="20" eb="22">
      <t>ネンメ</t>
    </rPh>
    <rPh sb="25" eb="27">
      <t>ネンメ</t>
    </rPh>
    <phoneticPr fontId="2"/>
  </si>
  <si>
    <t>　など記載してください。</t>
    <phoneticPr fontId="2"/>
  </si>
  <si>
    <t>※　増床の場合は、既存部分と増床部分の別がわかるように列を分けるとともに、施設・事業所の種類の後ろに「（既存）」、「（増床）」</t>
    <rPh sb="2" eb="4">
      <t>ゾウショウ</t>
    </rPh>
    <rPh sb="5" eb="7">
      <t>バアイ</t>
    </rPh>
    <rPh sb="9" eb="11">
      <t>キゾン</t>
    </rPh>
    <rPh sb="11" eb="13">
      <t>ブブン</t>
    </rPh>
    <rPh sb="14" eb="16">
      <t>ゾウショウ</t>
    </rPh>
    <rPh sb="16" eb="18">
      <t>ブブン</t>
    </rPh>
    <rPh sb="19" eb="20">
      <t>ベツ</t>
    </rPh>
    <rPh sb="27" eb="28">
      <t>レツ</t>
    </rPh>
    <rPh sb="29" eb="30">
      <t>ワ</t>
    </rPh>
    <phoneticPr fontId="2"/>
  </si>
  <si>
    <t>※　他の民間団体等から経常経費の補助を受ける場合は、補助金等を確認できる書類を添付してください。</t>
    <rPh sb="2" eb="3">
      <t>ホカ</t>
    </rPh>
    <rPh sb="4" eb="6">
      <t>ミンカン</t>
    </rPh>
    <rPh sb="6" eb="8">
      <t>ダンタイ</t>
    </rPh>
    <rPh sb="8" eb="9">
      <t>トウ</t>
    </rPh>
    <rPh sb="11" eb="13">
      <t>ケイジョウ</t>
    </rPh>
    <rPh sb="13" eb="15">
      <t>ケイヒ</t>
    </rPh>
    <rPh sb="16" eb="18">
      <t>ホジョ</t>
    </rPh>
    <rPh sb="19" eb="20">
      <t>ウ</t>
    </rPh>
    <rPh sb="22" eb="24">
      <t>バアイ</t>
    </rPh>
    <rPh sb="26" eb="30">
      <t>ホジョキントウ</t>
    </rPh>
    <rPh sb="31" eb="33">
      <t>カクニン</t>
    </rPh>
    <rPh sb="36" eb="38">
      <t>ショルイ</t>
    </rPh>
    <rPh sb="39" eb="41">
      <t>テンプ</t>
    </rPh>
    <phoneticPr fontId="2"/>
  </si>
  <si>
    <t>当期末支払資金残高  （M=K+L）</t>
    <rPh sb="0" eb="2">
      <t>トウキ</t>
    </rPh>
    <rPh sb="2" eb="3">
      <t>マツ</t>
    </rPh>
    <rPh sb="3" eb="5">
      <t>シハライ</t>
    </rPh>
    <rPh sb="5" eb="7">
      <t>シキン</t>
    </rPh>
    <rPh sb="7" eb="9">
      <t>ザンダカ</t>
    </rPh>
    <phoneticPr fontId="2"/>
  </si>
  <si>
    <t>前期末支払資金残高  (L)</t>
    <rPh sb="0" eb="3">
      <t>ゼンキマツ</t>
    </rPh>
    <rPh sb="3" eb="5">
      <t>シハライ</t>
    </rPh>
    <rPh sb="5" eb="7">
      <t>シキン</t>
    </rPh>
    <rPh sb="7" eb="9">
      <t>ザンダカ</t>
    </rPh>
    <phoneticPr fontId="2"/>
  </si>
  <si>
    <t>当期資金収支差額合計  （K=C+F+I-J）</t>
    <rPh sb="0" eb="2">
      <t>トウキ</t>
    </rPh>
    <rPh sb="2" eb="4">
      <t>シキン</t>
    </rPh>
    <rPh sb="4" eb="6">
      <t>シュウシ</t>
    </rPh>
    <rPh sb="6" eb="8">
      <t>サガク</t>
    </rPh>
    <rPh sb="8" eb="10">
      <t>ゴウケイ</t>
    </rPh>
    <phoneticPr fontId="2"/>
  </si>
  <si>
    <t>予備費  (J)</t>
    <rPh sb="0" eb="3">
      <t>ヨビヒ</t>
    </rPh>
    <phoneticPr fontId="2"/>
  </si>
  <si>
    <t>財務活動資金収支差額 （I=G-H）</t>
    <rPh sb="0" eb="2">
      <t>ザイム</t>
    </rPh>
    <rPh sb="2" eb="4">
      <t>カツドウ</t>
    </rPh>
    <rPh sb="4" eb="6">
      <t>シキン</t>
    </rPh>
    <rPh sb="6" eb="8">
      <t>シュウシ</t>
    </rPh>
    <rPh sb="8" eb="10">
      <t>サガク</t>
    </rPh>
    <phoneticPr fontId="2"/>
  </si>
  <si>
    <t>財務支出計  (H)</t>
    <rPh sb="0" eb="2">
      <t>ザイム</t>
    </rPh>
    <rPh sb="2" eb="4">
      <t>シシュツ</t>
    </rPh>
    <rPh sb="4" eb="5">
      <t>ケイ</t>
    </rPh>
    <phoneticPr fontId="2"/>
  </si>
  <si>
    <t>積立金積立支出</t>
    <rPh sb="0" eb="2">
      <t>ツミタテ</t>
    </rPh>
    <rPh sb="2" eb="3">
      <t>キン</t>
    </rPh>
    <rPh sb="3" eb="5">
      <t>ツミタテ</t>
    </rPh>
    <rPh sb="5" eb="7">
      <t>シシュツ</t>
    </rPh>
    <phoneticPr fontId="2"/>
  </si>
  <si>
    <t>借入金元金償還金支出</t>
    <rPh sb="0" eb="2">
      <t>カリイレ</t>
    </rPh>
    <rPh sb="2" eb="3">
      <t>キン</t>
    </rPh>
    <rPh sb="3" eb="5">
      <t>ガンキン</t>
    </rPh>
    <rPh sb="5" eb="7">
      <t>ショウカン</t>
    </rPh>
    <rPh sb="7" eb="8">
      <t>キン</t>
    </rPh>
    <rPh sb="8" eb="10">
      <t>シシュツ</t>
    </rPh>
    <phoneticPr fontId="2"/>
  </si>
  <si>
    <t>支出</t>
    <rPh sb="0" eb="2">
      <t>シシュツ</t>
    </rPh>
    <phoneticPr fontId="2"/>
  </si>
  <si>
    <t>財務収入計  (G)</t>
    <rPh sb="0" eb="2">
      <t>ザイム</t>
    </rPh>
    <rPh sb="2" eb="4">
      <t>シュウニュウ</t>
    </rPh>
    <rPh sb="4" eb="5">
      <t>ケイ</t>
    </rPh>
    <phoneticPr fontId="2"/>
  </si>
  <si>
    <t>積立預金取崩収入</t>
    <rPh sb="0" eb="2">
      <t>ツミタテ</t>
    </rPh>
    <rPh sb="2" eb="4">
      <t>ヨキン</t>
    </rPh>
    <rPh sb="4" eb="6">
      <t>トリクズシ</t>
    </rPh>
    <rPh sb="6" eb="8">
      <t>シュウニュウ</t>
    </rPh>
    <phoneticPr fontId="2"/>
  </si>
  <si>
    <t>借入金収入</t>
    <rPh sb="0" eb="2">
      <t>カリイレ</t>
    </rPh>
    <rPh sb="2" eb="3">
      <t>キン</t>
    </rPh>
    <rPh sb="3" eb="5">
      <t>シュウニュウ</t>
    </rPh>
    <phoneticPr fontId="2"/>
  </si>
  <si>
    <t>収入</t>
    <rPh sb="0" eb="2">
      <t>シュウニュウ</t>
    </rPh>
    <phoneticPr fontId="2"/>
  </si>
  <si>
    <t>財務活動による収支</t>
    <rPh sb="0" eb="2">
      <t>ザイム</t>
    </rPh>
    <rPh sb="2" eb="4">
      <t>カツドウ</t>
    </rPh>
    <rPh sb="7" eb="9">
      <t>シュウシ</t>
    </rPh>
    <phoneticPr fontId="2"/>
  </si>
  <si>
    <t>施設整備費等資金収支差額  （F=D-E）</t>
    <rPh sb="0" eb="2">
      <t>シセツ</t>
    </rPh>
    <rPh sb="2" eb="4">
      <t>セイビ</t>
    </rPh>
    <rPh sb="4" eb="5">
      <t>ヒ</t>
    </rPh>
    <rPh sb="5" eb="6">
      <t>トウ</t>
    </rPh>
    <rPh sb="6" eb="8">
      <t>シキン</t>
    </rPh>
    <rPh sb="8" eb="10">
      <t>シュウシ</t>
    </rPh>
    <rPh sb="10" eb="12">
      <t>サガク</t>
    </rPh>
    <phoneticPr fontId="2"/>
  </si>
  <si>
    <t>施設整備等支出計  (E)</t>
    <rPh sb="0" eb="2">
      <t>シセツ</t>
    </rPh>
    <rPh sb="2" eb="4">
      <t>セイビ</t>
    </rPh>
    <rPh sb="4" eb="5">
      <t>トウ</t>
    </rPh>
    <rPh sb="5" eb="7">
      <t>シシュツ</t>
    </rPh>
    <rPh sb="7" eb="8">
      <t>ケイ</t>
    </rPh>
    <phoneticPr fontId="2"/>
  </si>
  <si>
    <t>元入金支出</t>
    <rPh sb="0" eb="1">
      <t>モト</t>
    </rPh>
    <rPh sb="1" eb="2">
      <t>イ</t>
    </rPh>
    <rPh sb="2" eb="3">
      <t>キン</t>
    </rPh>
    <rPh sb="3" eb="5">
      <t>シシュツ</t>
    </rPh>
    <phoneticPr fontId="2"/>
  </si>
  <si>
    <t>固定資産取得支出</t>
    <rPh sb="0" eb="2">
      <t>コテイ</t>
    </rPh>
    <rPh sb="2" eb="4">
      <t>シサン</t>
    </rPh>
    <rPh sb="4" eb="6">
      <t>シュトク</t>
    </rPh>
    <rPh sb="6" eb="8">
      <t>シシュツ</t>
    </rPh>
    <phoneticPr fontId="2"/>
  </si>
  <si>
    <t>施設整備費等収入計  (D)</t>
    <rPh sb="0" eb="2">
      <t>シセツ</t>
    </rPh>
    <rPh sb="2" eb="4">
      <t>セイビ</t>
    </rPh>
    <rPh sb="4" eb="5">
      <t>ヒ</t>
    </rPh>
    <rPh sb="5" eb="6">
      <t>トウ</t>
    </rPh>
    <rPh sb="6" eb="8">
      <t>シュウニュウ</t>
    </rPh>
    <rPh sb="8" eb="9">
      <t>ケイ</t>
    </rPh>
    <phoneticPr fontId="2"/>
  </si>
  <si>
    <t>固定資産売払収入</t>
    <rPh sb="0" eb="2">
      <t>コテイ</t>
    </rPh>
    <rPh sb="2" eb="4">
      <t>シサン</t>
    </rPh>
    <rPh sb="4" eb="6">
      <t>ウリハラ</t>
    </rPh>
    <rPh sb="6" eb="8">
      <t>シュウニュウ</t>
    </rPh>
    <phoneticPr fontId="2"/>
  </si>
  <si>
    <t>施設整備費等寄附金収入</t>
    <rPh sb="0" eb="2">
      <t>シセツ</t>
    </rPh>
    <rPh sb="2" eb="4">
      <t>セイビ</t>
    </rPh>
    <rPh sb="4" eb="5">
      <t>ヒ</t>
    </rPh>
    <rPh sb="5" eb="6">
      <t>トウ</t>
    </rPh>
    <rPh sb="6" eb="9">
      <t>キフキン</t>
    </rPh>
    <rPh sb="9" eb="11">
      <t>シュウニュウ</t>
    </rPh>
    <phoneticPr fontId="2"/>
  </si>
  <si>
    <t>施設整備費等による収支</t>
    <rPh sb="0" eb="2">
      <t>シセツ</t>
    </rPh>
    <rPh sb="2" eb="4">
      <t>セイビ</t>
    </rPh>
    <rPh sb="4" eb="5">
      <t>ヒ</t>
    </rPh>
    <rPh sb="5" eb="6">
      <t>トウ</t>
    </rPh>
    <rPh sb="9" eb="11">
      <t>シュウシ</t>
    </rPh>
    <phoneticPr fontId="2"/>
  </si>
  <si>
    <t>経常活動資金収支差額  （C=A-B）</t>
    <rPh sb="0" eb="2">
      <t>ケイジョウ</t>
    </rPh>
    <rPh sb="2" eb="4">
      <t>カツドウ</t>
    </rPh>
    <rPh sb="4" eb="6">
      <t>シキン</t>
    </rPh>
    <rPh sb="6" eb="8">
      <t>シュウシ</t>
    </rPh>
    <rPh sb="8" eb="10">
      <t>サガク</t>
    </rPh>
    <phoneticPr fontId="2"/>
  </si>
  <si>
    <t>経常支出計  (B)</t>
    <rPh sb="0" eb="2">
      <t>ケイジョウ</t>
    </rPh>
    <rPh sb="2" eb="4">
      <t>シシュツ</t>
    </rPh>
    <rPh sb="4" eb="5">
      <t>ケイ</t>
    </rPh>
    <phoneticPr fontId="2"/>
  </si>
  <si>
    <t>経理区分間繰入金支出</t>
    <rPh sb="0" eb="2">
      <t>ケイリ</t>
    </rPh>
    <rPh sb="2" eb="4">
      <t>クブン</t>
    </rPh>
    <rPh sb="4" eb="5">
      <t>カン</t>
    </rPh>
    <rPh sb="5" eb="7">
      <t>クリイレ</t>
    </rPh>
    <rPh sb="7" eb="8">
      <t>キン</t>
    </rPh>
    <rPh sb="8" eb="10">
      <t>シシュツ</t>
    </rPh>
    <phoneticPr fontId="2"/>
  </si>
  <si>
    <t>借入金利息支出</t>
    <rPh sb="0" eb="2">
      <t>カリイレ</t>
    </rPh>
    <rPh sb="2" eb="3">
      <t>キン</t>
    </rPh>
    <rPh sb="3" eb="5">
      <t>リソク</t>
    </rPh>
    <rPh sb="5" eb="7">
      <t>シシュツ</t>
    </rPh>
    <phoneticPr fontId="2"/>
  </si>
  <si>
    <t>事業費小計</t>
    <rPh sb="0" eb="3">
      <t>ジギョウヒ</t>
    </rPh>
    <rPh sb="3" eb="5">
      <t>ショウケイ</t>
    </rPh>
    <phoneticPr fontId="2"/>
  </si>
  <si>
    <t>事務費小計</t>
    <rPh sb="0" eb="3">
      <t>ジムヒ</t>
    </rPh>
    <rPh sb="3" eb="5">
      <t>ショウケイ</t>
    </rPh>
    <phoneticPr fontId="2"/>
  </si>
  <si>
    <t>人件費支出  （別紙による）</t>
    <rPh sb="0" eb="3">
      <t>ジンケンヒ</t>
    </rPh>
    <rPh sb="3" eb="5">
      <t>シシュツ</t>
    </rPh>
    <rPh sb="8" eb="10">
      <t>ベッシ</t>
    </rPh>
    <phoneticPr fontId="2"/>
  </si>
  <si>
    <t>経常収入計  (A)</t>
    <rPh sb="0" eb="2">
      <t>ケイジョウ</t>
    </rPh>
    <rPh sb="2" eb="4">
      <t>シュウニュウ</t>
    </rPh>
    <rPh sb="4" eb="5">
      <t>ケイ</t>
    </rPh>
    <phoneticPr fontId="2"/>
  </si>
  <si>
    <t>経理区分間繰入金収入</t>
    <rPh sb="0" eb="2">
      <t>ケイリ</t>
    </rPh>
    <rPh sb="2" eb="4">
      <t>クブン</t>
    </rPh>
    <rPh sb="4" eb="5">
      <t>カン</t>
    </rPh>
    <rPh sb="5" eb="7">
      <t>クリイレ</t>
    </rPh>
    <rPh sb="7" eb="8">
      <t>キン</t>
    </rPh>
    <rPh sb="8" eb="10">
      <t>シュウニュウ</t>
    </rPh>
    <phoneticPr fontId="2"/>
  </si>
  <si>
    <t>雑収入</t>
    <rPh sb="0" eb="3">
      <t>ザツシュウニュウ</t>
    </rPh>
    <phoneticPr fontId="2"/>
  </si>
  <si>
    <t>措置費収入</t>
    <rPh sb="0" eb="2">
      <t>ソチ</t>
    </rPh>
    <rPh sb="2" eb="3">
      <t>ヒ</t>
    </rPh>
    <rPh sb="3" eb="5">
      <t>シュウニュウ</t>
    </rPh>
    <phoneticPr fontId="2"/>
  </si>
  <si>
    <t>利用料
収入</t>
    <rPh sb="0" eb="3">
      <t>リヨウリョウ</t>
    </rPh>
    <rPh sb="4" eb="6">
      <t>シュウニュウ</t>
    </rPh>
    <phoneticPr fontId="2"/>
  </si>
  <si>
    <t>介護保険料収入</t>
    <rPh sb="0" eb="2">
      <t>カイゴ</t>
    </rPh>
    <rPh sb="2" eb="4">
      <t>ホケン</t>
    </rPh>
    <rPh sb="4" eb="5">
      <t>リョウ</t>
    </rPh>
    <rPh sb="5" eb="7">
      <t>シュウニュウ</t>
    </rPh>
    <phoneticPr fontId="2"/>
  </si>
  <si>
    <t>経常活動による収支</t>
    <rPh sb="0" eb="2">
      <t>ケイジョウ</t>
    </rPh>
    <rPh sb="2" eb="4">
      <t>カツドウ</t>
    </rPh>
    <rPh sb="7" eb="9">
      <t>シュウシ</t>
    </rPh>
    <phoneticPr fontId="2"/>
  </si>
  <si>
    <t>合　計</t>
    <rPh sb="0" eb="1">
      <t>ゴウ</t>
    </rPh>
    <rPh sb="2" eb="3">
      <t>ケイ</t>
    </rPh>
    <phoneticPr fontId="2"/>
  </si>
  <si>
    <t>短期</t>
    <phoneticPr fontId="2"/>
  </si>
  <si>
    <t>特養（ユニット型）</t>
    <rPh sb="7" eb="8">
      <t>ガタ</t>
    </rPh>
    <phoneticPr fontId="2"/>
  </si>
  <si>
    <t>本部</t>
    <rPh sb="0" eb="2">
      <t>ホンブ</t>
    </rPh>
    <phoneticPr fontId="2"/>
  </si>
  <si>
    <t>備考</t>
    <rPh sb="0" eb="2">
      <t>ビコウ</t>
    </rPh>
    <phoneticPr fontId="2"/>
  </si>
  <si>
    <t>予　算　額</t>
    <rPh sb="0" eb="1">
      <t>ヨ</t>
    </rPh>
    <rPh sb="2" eb="3">
      <t>サン</t>
    </rPh>
    <rPh sb="4" eb="5">
      <t>ガク</t>
    </rPh>
    <phoneticPr fontId="2"/>
  </si>
  <si>
    <t>　　　　　　 　　経理区分
勘定科目</t>
    <rPh sb="9" eb="11">
      <t>ケイリ</t>
    </rPh>
    <rPh sb="11" eb="13">
      <t>クブン</t>
    </rPh>
    <rPh sb="15" eb="17">
      <t>カンジョウ</t>
    </rPh>
    <rPh sb="17" eb="19">
      <t>カモク</t>
    </rPh>
    <phoneticPr fontId="2"/>
  </si>
  <si>
    <t>※　役員に報酬を支給する場合、職務内容及び支給内訳を別途作成し、提出してください。</t>
    <rPh sb="2" eb="4">
      <t>ヤクイン</t>
    </rPh>
    <rPh sb="5" eb="7">
      <t>ホウシュウ</t>
    </rPh>
    <rPh sb="8" eb="10">
      <t>シキュウ</t>
    </rPh>
    <rPh sb="12" eb="14">
      <t>バアイ</t>
    </rPh>
    <rPh sb="15" eb="17">
      <t>ショクム</t>
    </rPh>
    <rPh sb="17" eb="19">
      <t>ナイヨウ</t>
    </rPh>
    <rPh sb="19" eb="20">
      <t>オヨ</t>
    </rPh>
    <rPh sb="21" eb="23">
      <t>シキュウ</t>
    </rPh>
    <rPh sb="23" eb="25">
      <t>ウチワケ</t>
    </rPh>
    <rPh sb="26" eb="28">
      <t>ベット</t>
    </rPh>
    <rPh sb="28" eb="30">
      <t>サクセイ</t>
    </rPh>
    <rPh sb="32" eb="34">
      <t>テイシュツ</t>
    </rPh>
    <phoneticPr fontId="2"/>
  </si>
  <si>
    <t>非常勤</t>
    <rPh sb="0" eb="3">
      <t>ヒジョウキン</t>
    </rPh>
    <phoneticPr fontId="2"/>
  </si>
  <si>
    <t>常勤</t>
    <rPh sb="0" eb="2">
      <t>ジョウキン</t>
    </rPh>
    <phoneticPr fontId="2"/>
  </si>
  <si>
    <t>職　員</t>
    <rPh sb="0" eb="1">
      <t>ショク</t>
    </rPh>
    <rPh sb="2" eb="3">
      <t>イン</t>
    </rPh>
    <phoneticPr fontId="2"/>
  </si>
  <si>
    <t>役　員</t>
    <rPh sb="0" eb="1">
      <t>ヤク</t>
    </rPh>
    <rPh sb="2" eb="3">
      <t>イン</t>
    </rPh>
    <phoneticPr fontId="2"/>
  </si>
  <si>
    <t>J=G+H+I</t>
    <phoneticPr fontId="2"/>
  </si>
  <si>
    <t>I</t>
    <phoneticPr fontId="2"/>
  </si>
  <si>
    <t>H</t>
    <phoneticPr fontId="2"/>
  </si>
  <si>
    <t>G</t>
    <phoneticPr fontId="2"/>
  </si>
  <si>
    <t>人数</t>
    <rPh sb="0" eb="2">
      <t>ニンズウ</t>
    </rPh>
    <phoneticPr fontId="2"/>
  </si>
  <si>
    <t>人件費総額</t>
    <rPh sb="0" eb="3">
      <t>ジンケンヒ</t>
    </rPh>
    <rPh sb="3" eb="5">
      <t>ソウガク</t>
    </rPh>
    <phoneticPr fontId="2"/>
  </si>
  <si>
    <t>退職手当</t>
    <rPh sb="0" eb="2">
      <t>タイショク</t>
    </rPh>
    <rPh sb="2" eb="4">
      <t>テアテ</t>
    </rPh>
    <phoneticPr fontId="2"/>
  </si>
  <si>
    <t>法定福利費</t>
    <rPh sb="0" eb="2">
      <t>ホウテイ</t>
    </rPh>
    <rPh sb="2" eb="4">
      <t>フクリ</t>
    </rPh>
    <rPh sb="4" eb="5">
      <t>ヒ</t>
    </rPh>
    <phoneticPr fontId="2"/>
  </si>
  <si>
    <t>年間給与総額</t>
    <rPh sb="0" eb="2">
      <t>ネンカン</t>
    </rPh>
    <rPh sb="2" eb="4">
      <t>キュウヨ</t>
    </rPh>
    <rPh sb="4" eb="6">
      <t>ソウガク</t>
    </rPh>
    <phoneticPr fontId="2"/>
  </si>
  <si>
    <t>その他</t>
    <rPh sb="2" eb="3">
      <t>タ</t>
    </rPh>
    <phoneticPr fontId="2"/>
  </si>
  <si>
    <t>医師</t>
    <rPh sb="0" eb="2">
      <t>イシ</t>
    </rPh>
    <phoneticPr fontId="2"/>
  </si>
  <si>
    <t>調理員等</t>
    <rPh sb="0" eb="2">
      <t>チョウリ</t>
    </rPh>
    <rPh sb="2" eb="3">
      <t>イン</t>
    </rPh>
    <rPh sb="3" eb="4">
      <t>トウ</t>
    </rPh>
    <phoneticPr fontId="2"/>
  </si>
  <si>
    <t>介護支援
専門員</t>
    <rPh sb="0" eb="2">
      <t>カイゴ</t>
    </rPh>
    <rPh sb="2" eb="4">
      <t>シエン</t>
    </rPh>
    <rPh sb="5" eb="8">
      <t>センモンイン</t>
    </rPh>
    <phoneticPr fontId="2"/>
  </si>
  <si>
    <t>機能訓練
指導員</t>
    <rPh sb="0" eb="2">
      <t>キノウ</t>
    </rPh>
    <rPh sb="2" eb="4">
      <t>クンレン</t>
    </rPh>
    <rPh sb="5" eb="8">
      <t>シドウイン</t>
    </rPh>
    <phoneticPr fontId="2"/>
  </si>
  <si>
    <t>栄養士</t>
    <rPh sb="0" eb="3">
      <t>エイヨウシ</t>
    </rPh>
    <phoneticPr fontId="2"/>
  </si>
  <si>
    <t>看護職員</t>
    <rPh sb="0" eb="2">
      <t>カンゴ</t>
    </rPh>
    <rPh sb="2" eb="4">
      <t>ショクイン</t>
    </rPh>
    <phoneticPr fontId="2"/>
  </si>
  <si>
    <t>支援員</t>
    <rPh sb="0" eb="2">
      <t>シエン</t>
    </rPh>
    <rPh sb="2" eb="3">
      <t>イン</t>
    </rPh>
    <phoneticPr fontId="2"/>
  </si>
  <si>
    <t>介護職員</t>
    <rPh sb="0" eb="2">
      <t>カイゴ</t>
    </rPh>
    <rPh sb="2" eb="4">
      <t>ショクイン</t>
    </rPh>
    <phoneticPr fontId="2"/>
  </si>
  <si>
    <t>生活相談員</t>
    <rPh sb="0" eb="2">
      <t>セイカツ</t>
    </rPh>
    <rPh sb="2" eb="5">
      <t>ソウダンイン</t>
    </rPh>
    <phoneticPr fontId="2"/>
  </si>
  <si>
    <t>事務員</t>
    <rPh sb="0" eb="3">
      <t>ジムイン</t>
    </rPh>
    <phoneticPr fontId="2"/>
  </si>
  <si>
    <t>計画作成担当者</t>
    <rPh sb="0" eb="1">
      <t>ケイ</t>
    </rPh>
    <rPh sb="1" eb="2">
      <t>カク</t>
    </rPh>
    <rPh sb="2" eb="4">
      <t>サクセイ</t>
    </rPh>
    <rPh sb="4" eb="7">
      <t>タントウシャ</t>
    </rPh>
    <phoneticPr fontId="2"/>
  </si>
  <si>
    <t>施設長
（管理者）</t>
    <rPh sb="0" eb="2">
      <t>シセツ</t>
    </rPh>
    <rPh sb="2" eb="3">
      <t>チョウ</t>
    </rPh>
    <rPh sb="5" eb="8">
      <t>カンリシャ</t>
    </rPh>
    <phoneticPr fontId="2"/>
  </si>
  <si>
    <t>F=E×A</t>
    <phoneticPr fontId="2"/>
  </si>
  <si>
    <t>E=(B+C)*12+D</t>
    <phoneticPr fontId="2"/>
  </si>
  <si>
    <t>D</t>
    <phoneticPr fontId="2"/>
  </si>
  <si>
    <t>C</t>
    <phoneticPr fontId="2"/>
  </si>
  <si>
    <t>B</t>
    <phoneticPr fontId="2"/>
  </si>
  <si>
    <t>　計（人）A</t>
    <rPh sb="1" eb="2">
      <t>ケイ</t>
    </rPh>
    <rPh sb="3" eb="4">
      <t>ニン</t>
    </rPh>
    <phoneticPr fontId="2"/>
  </si>
  <si>
    <t>非常勤(人)</t>
    <rPh sb="0" eb="3">
      <t>ヒジョウキン</t>
    </rPh>
    <rPh sb="4" eb="5">
      <t>ニン</t>
    </rPh>
    <phoneticPr fontId="2"/>
  </si>
  <si>
    <t>職種別
年間給与額</t>
    <rPh sb="0" eb="3">
      <t>ショクシュベツ</t>
    </rPh>
    <rPh sb="4" eb="6">
      <t>ネンカン</t>
    </rPh>
    <rPh sb="6" eb="8">
      <t>キュウヨ</t>
    </rPh>
    <rPh sb="8" eb="9">
      <t>ガク</t>
    </rPh>
    <phoneticPr fontId="2"/>
  </si>
  <si>
    <t>一人当たり
年間給与</t>
    <rPh sb="6" eb="8">
      <t>ネンカン</t>
    </rPh>
    <rPh sb="8" eb="10">
      <t>キュウヨ</t>
    </rPh>
    <phoneticPr fontId="2"/>
  </si>
  <si>
    <t>一人当たり
年間賞与</t>
    <rPh sb="6" eb="8">
      <t>ネンカン</t>
    </rPh>
    <rPh sb="8" eb="10">
      <t>ショウヨ</t>
    </rPh>
    <phoneticPr fontId="2"/>
  </si>
  <si>
    <t>一人当たり
月額諸手当</t>
    <rPh sb="6" eb="8">
      <t>ゲツガク</t>
    </rPh>
    <rPh sb="8" eb="11">
      <t>ショテアテ</t>
    </rPh>
    <phoneticPr fontId="2"/>
  </si>
  <si>
    <t>一人当たり
月額基本給</t>
    <rPh sb="0" eb="2">
      <t>ヒトリ</t>
    </rPh>
    <rPh sb="2" eb="3">
      <t>ア</t>
    </rPh>
    <rPh sb="6" eb="8">
      <t>ゲツガク</t>
    </rPh>
    <rPh sb="8" eb="11">
      <t>キホンキュウ</t>
    </rPh>
    <phoneticPr fontId="2"/>
  </si>
  <si>
    <t>常　勤(人)</t>
    <rPh sb="0" eb="1">
      <t>ツネ</t>
    </rPh>
    <rPh sb="2" eb="3">
      <t>ツトム</t>
    </rPh>
    <rPh sb="4" eb="5">
      <t>ニン</t>
    </rPh>
    <phoneticPr fontId="2"/>
  </si>
  <si>
    <t>職　種</t>
    <rPh sb="0" eb="1">
      <t>ショク</t>
    </rPh>
    <rPh sb="2" eb="3">
      <t>タネ</t>
    </rPh>
    <phoneticPr fontId="2"/>
  </si>
  <si>
    <t>（単位：人、円）</t>
    <rPh sb="1" eb="3">
      <t>タンイ</t>
    </rPh>
    <rPh sb="4" eb="5">
      <t>ニン</t>
    </rPh>
    <rPh sb="6" eb="7">
      <t>エン</t>
    </rPh>
    <phoneticPr fontId="2"/>
  </si>
  <si>
    <t>※　必要に応じて、行の追加等をしてください。</t>
    <rPh sb="2" eb="4">
      <t>ヒツヨウ</t>
    </rPh>
    <rPh sb="5" eb="6">
      <t>オウ</t>
    </rPh>
    <rPh sb="9" eb="10">
      <t>ギョウ</t>
    </rPh>
    <rPh sb="11" eb="14">
      <t>ツイカトウ</t>
    </rPh>
    <phoneticPr fontId="2"/>
  </si>
  <si>
    <t>養護・養護（特定）・特養・ｼｮｰﾄ　収入　合計</t>
    <rPh sb="0" eb="2">
      <t>ヨウゴ</t>
    </rPh>
    <rPh sb="3" eb="5">
      <t>ヨウゴ</t>
    </rPh>
    <rPh sb="6" eb="8">
      <t>トクテイ</t>
    </rPh>
    <rPh sb="10" eb="11">
      <t>トク</t>
    </rPh>
    <rPh sb="11" eb="12">
      <t>ヨウ</t>
    </rPh>
    <rPh sb="18" eb="20">
      <t>シュウニュウ</t>
    </rPh>
    <rPh sb="21" eb="23">
      <t>ゴウケイ</t>
    </rPh>
    <phoneticPr fontId="2"/>
  </si>
  <si>
    <t>利用者負担　養護（特定）・特養・ｼｮｰﾄ　計</t>
    <rPh sb="0" eb="3">
      <t>リヨウシャ</t>
    </rPh>
    <rPh sb="3" eb="5">
      <t>フタン</t>
    </rPh>
    <rPh sb="6" eb="8">
      <t>ヨウゴ</t>
    </rPh>
    <rPh sb="9" eb="11">
      <t>トクテイ</t>
    </rPh>
    <rPh sb="13" eb="15">
      <t>トクヨウ</t>
    </rPh>
    <rPh sb="21" eb="22">
      <t>ケイ</t>
    </rPh>
    <phoneticPr fontId="2"/>
  </si>
  <si>
    <t>介護報酬　養護（特定）・特養・ｼｮｰﾄ　計</t>
    <rPh sb="0" eb="2">
      <t>カイゴ</t>
    </rPh>
    <rPh sb="2" eb="4">
      <t>ホウシュウ</t>
    </rPh>
    <rPh sb="5" eb="7">
      <t>ヨウゴ</t>
    </rPh>
    <rPh sb="8" eb="10">
      <t>トクテイ</t>
    </rPh>
    <rPh sb="12" eb="13">
      <t>トク</t>
    </rPh>
    <rPh sb="13" eb="14">
      <t>ヨウ</t>
    </rPh>
    <rPh sb="20" eb="21">
      <t>ケイ</t>
    </rPh>
    <phoneticPr fontId="2"/>
  </si>
  <si>
    <t>措置費　養護　計</t>
    <rPh sb="0" eb="2">
      <t>ソチ</t>
    </rPh>
    <rPh sb="2" eb="3">
      <t>ヒ</t>
    </rPh>
    <rPh sb="4" eb="6">
      <t>ヨウゴ</t>
    </rPh>
    <rPh sb="7" eb="8">
      <t>ケイ</t>
    </rPh>
    <phoneticPr fontId="2"/>
  </si>
  <si>
    <t>収入　合計</t>
    <rPh sb="0" eb="2">
      <t>シュウニュウ</t>
    </rPh>
    <rPh sb="3" eb="5">
      <t>ゴウケイ</t>
    </rPh>
    <phoneticPr fontId="2"/>
  </si>
  <si>
    <t>利用者負担　計</t>
    <rPh sb="0" eb="3">
      <t>リヨウシャ</t>
    </rPh>
    <rPh sb="3" eb="5">
      <t>フタン</t>
    </rPh>
    <rPh sb="6" eb="7">
      <t>ケイ</t>
    </rPh>
    <phoneticPr fontId="2"/>
  </si>
  <si>
    <t>滞在費</t>
    <rPh sb="0" eb="3">
      <t>タイザイヒ</t>
    </rPh>
    <phoneticPr fontId="2"/>
  </si>
  <si>
    <t>介護報酬　計　（利用者負担含む）</t>
    <rPh sb="0" eb="2">
      <t>カイゴ</t>
    </rPh>
    <rPh sb="2" eb="4">
      <t>ホウシュウ</t>
    </rPh>
    <rPh sb="5" eb="6">
      <t>ケイ</t>
    </rPh>
    <rPh sb="8" eb="11">
      <t>リヨウシャ</t>
    </rPh>
    <rPh sb="11" eb="13">
      <t>フタン</t>
    </rPh>
    <rPh sb="13" eb="14">
      <t>フク</t>
    </rPh>
    <phoneticPr fontId="2"/>
  </si>
  <si>
    <t>点</t>
    <rPh sb="0" eb="1">
      <t>テン</t>
    </rPh>
    <phoneticPr fontId="2"/>
  </si>
  <si>
    <t>加　算</t>
    <rPh sb="0" eb="1">
      <t>カ</t>
    </rPh>
    <rPh sb="2" eb="3">
      <t>ザン</t>
    </rPh>
    <phoneticPr fontId="2"/>
  </si>
  <si>
    <t>人）</t>
    <rPh sb="0" eb="1">
      <t>ニン</t>
    </rPh>
    <phoneticPr fontId="2"/>
  </si>
  <si>
    <t>（</t>
    <phoneticPr fontId="2"/>
  </si>
  <si>
    <t>要介護５</t>
    <rPh sb="0" eb="3">
      <t>ヨウカイゴ</t>
    </rPh>
    <phoneticPr fontId="2"/>
  </si>
  <si>
    <t>要介護４</t>
    <rPh sb="0" eb="3">
      <t>ヨウカイゴ</t>
    </rPh>
    <phoneticPr fontId="2"/>
  </si>
  <si>
    <t>要介護３</t>
    <rPh sb="0" eb="3">
      <t>ヨウカイゴ</t>
    </rPh>
    <phoneticPr fontId="2"/>
  </si>
  <si>
    <t>要介護２</t>
    <rPh sb="0" eb="3">
      <t>ヨウカイゴ</t>
    </rPh>
    <phoneticPr fontId="2"/>
  </si>
  <si>
    <t>要介護１</t>
    <rPh sb="0" eb="3">
      <t>ヨウカイゴ</t>
    </rPh>
    <phoneticPr fontId="2"/>
  </si>
  <si>
    <t>日</t>
    <rPh sb="0" eb="1">
      <t>ニチ</t>
    </rPh>
    <phoneticPr fontId="2"/>
  </si>
  <si>
    <t>/1</t>
    <phoneticPr fontId="2"/>
  </si>
  <si>
    <t>(ﾕﾆｯﾄ型個室)</t>
    <phoneticPr fontId="2"/>
  </si>
  <si>
    <t>短期入所生活介護費</t>
    <rPh sb="0" eb="2">
      <t>タンキ</t>
    </rPh>
    <rPh sb="2" eb="4">
      <t>ニュウショ</t>
    </rPh>
    <rPh sb="4" eb="6">
      <t>セイカツ</t>
    </rPh>
    <rPh sb="6" eb="8">
      <t>カイゴ</t>
    </rPh>
    <rPh sb="8" eb="9">
      <t>ヒ</t>
    </rPh>
    <phoneticPr fontId="2"/>
  </si>
  <si>
    <t>稼働率</t>
    <rPh sb="0" eb="2">
      <t>カドウ</t>
    </rPh>
    <rPh sb="2" eb="3">
      <t>リツ</t>
    </rPh>
    <phoneticPr fontId="2"/>
  </si>
  <si>
    <t>名</t>
    <rPh sb="0" eb="1">
      <t>メイ</t>
    </rPh>
    <phoneticPr fontId="2"/>
  </si>
  <si>
    <t>定員</t>
    <rPh sb="0" eb="2">
      <t>テイイン</t>
    </rPh>
    <phoneticPr fontId="2"/>
  </si>
  <si>
    <t>6年目以降</t>
    <rPh sb="1" eb="3">
      <t>ネンメ</t>
    </rPh>
    <rPh sb="3" eb="5">
      <t>イコウ</t>
    </rPh>
    <phoneticPr fontId="2"/>
  </si>
  <si>
    <t>5年目</t>
    <rPh sb="1" eb="3">
      <t>ネンメ</t>
    </rPh>
    <phoneticPr fontId="2"/>
  </si>
  <si>
    <t>4年目</t>
    <rPh sb="1" eb="3">
      <t>ネンメ</t>
    </rPh>
    <phoneticPr fontId="2"/>
  </si>
  <si>
    <t>3年目</t>
    <rPh sb="1" eb="3">
      <t>ネンメ</t>
    </rPh>
    <phoneticPr fontId="2"/>
  </si>
  <si>
    <t>2年目</t>
    <rPh sb="1" eb="3">
      <t>ネンメ</t>
    </rPh>
    <phoneticPr fontId="2"/>
  </si>
  <si>
    <t>初年度</t>
    <rPh sb="0" eb="3">
      <t>ショネンド</t>
    </rPh>
    <phoneticPr fontId="2"/>
  </si>
  <si>
    <t>介護報酬単価等</t>
    <rPh sb="0" eb="2">
      <t>カイゴ</t>
    </rPh>
    <rPh sb="2" eb="4">
      <t>ホウシュウ</t>
    </rPh>
    <rPh sb="4" eb="6">
      <t>タンカ</t>
    </rPh>
    <rPh sb="6" eb="7">
      <t>トウ</t>
    </rPh>
    <phoneticPr fontId="2"/>
  </si>
  <si>
    <t>（単位：千円）</t>
    <rPh sb="1" eb="3">
      <t>タンイ</t>
    </rPh>
    <rPh sb="4" eb="6">
      <t>センエン</t>
    </rPh>
    <phoneticPr fontId="2"/>
  </si>
  <si>
    <t>単位単価：</t>
    <rPh sb="0" eb="2">
      <t>タンイ</t>
    </rPh>
    <rPh sb="2" eb="4">
      <t>タンカ</t>
    </rPh>
    <phoneticPr fontId="2"/>
  </si>
  <si>
    <t>施設種別：老人短期入所施設（併設型）</t>
    <rPh sb="0" eb="2">
      <t>シセツ</t>
    </rPh>
    <rPh sb="2" eb="4">
      <t>シュベツ</t>
    </rPh>
    <rPh sb="5" eb="7">
      <t>ロウジン</t>
    </rPh>
    <rPh sb="7" eb="9">
      <t>タンキ</t>
    </rPh>
    <rPh sb="9" eb="11">
      <t>ニュウショ</t>
    </rPh>
    <rPh sb="11" eb="13">
      <t>シセツ</t>
    </rPh>
    <rPh sb="14" eb="17">
      <t>ヘイセツガタ</t>
    </rPh>
    <phoneticPr fontId="2"/>
  </si>
  <si>
    <t>居住費</t>
    <rPh sb="0" eb="2">
      <t>キョジュウ</t>
    </rPh>
    <rPh sb="2" eb="3">
      <t>ヒ</t>
    </rPh>
    <phoneticPr fontId="2"/>
  </si>
  <si>
    <t>(従来型個室)</t>
    <rPh sb="1" eb="3">
      <t>ジュウライ</t>
    </rPh>
    <phoneticPr fontId="2"/>
  </si>
  <si>
    <t>介護福祉施設ｻｰﾋﾞｽ費</t>
    <rPh sb="0" eb="2">
      <t>カイゴ</t>
    </rPh>
    <rPh sb="2" eb="4">
      <t>フクシ</t>
    </rPh>
    <rPh sb="4" eb="6">
      <t>シセツ</t>
    </rPh>
    <rPh sb="11" eb="12">
      <t>ヒ</t>
    </rPh>
    <phoneticPr fontId="2"/>
  </si>
  <si>
    <t>施設種別：従来型特別養護老人ホーム（多床室）</t>
    <rPh sb="5" eb="7">
      <t>ジュウライ</t>
    </rPh>
    <rPh sb="7" eb="8">
      <t>ガタ</t>
    </rPh>
    <rPh sb="8" eb="10">
      <t>トクベツ</t>
    </rPh>
    <rPh sb="10" eb="12">
      <t>ヨウゴ</t>
    </rPh>
    <rPh sb="12" eb="14">
      <t>ロウジン</t>
    </rPh>
    <rPh sb="18" eb="19">
      <t>タ</t>
    </rPh>
    <rPh sb="19" eb="20">
      <t>ユカ</t>
    </rPh>
    <rPh sb="20" eb="21">
      <t>シツ</t>
    </rPh>
    <phoneticPr fontId="2"/>
  </si>
  <si>
    <t>施設種別：従来型特別養護老人ホーム（個室）</t>
    <rPh sb="5" eb="7">
      <t>ジュウライ</t>
    </rPh>
    <rPh sb="7" eb="8">
      <t>ガタ</t>
    </rPh>
    <rPh sb="8" eb="10">
      <t>トクベツ</t>
    </rPh>
    <rPh sb="10" eb="12">
      <t>ヨウゴ</t>
    </rPh>
    <rPh sb="12" eb="14">
      <t>ロウジン</t>
    </rPh>
    <rPh sb="18" eb="20">
      <t>コシツ</t>
    </rPh>
    <phoneticPr fontId="2"/>
  </si>
  <si>
    <t>施設種別：ユニット型特別養護老人ホーム</t>
    <rPh sb="9" eb="10">
      <t>ガタ</t>
    </rPh>
    <rPh sb="10" eb="12">
      <t>トクベツ</t>
    </rPh>
    <rPh sb="12" eb="14">
      <t>ヨウゴ</t>
    </rPh>
    <rPh sb="14" eb="16">
      <t>ロウジン</t>
    </rPh>
    <phoneticPr fontId="2"/>
  </si>
  <si>
    <t>/1</t>
    <phoneticPr fontId="2"/>
  </si>
  <si>
    <t>（　　　　　　型）特定施設入居者生活介護費</t>
    <rPh sb="7" eb="8">
      <t>ガタ</t>
    </rPh>
    <phoneticPr fontId="2"/>
  </si>
  <si>
    <t>利用者数</t>
    <rPh sb="0" eb="3">
      <t>リヨウシャ</t>
    </rPh>
    <rPh sb="3" eb="4">
      <t>スウ</t>
    </rPh>
    <phoneticPr fontId="2"/>
  </si>
  <si>
    <t>施設種別：養護老人ホーム（特定）</t>
    <rPh sb="5" eb="7">
      <t>ヨウゴ</t>
    </rPh>
    <rPh sb="7" eb="9">
      <t>ロウジン</t>
    </rPh>
    <rPh sb="13" eb="15">
      <t>トクテイ</t>
    </rPh>
    <phoneticPr fontId="2"/>
  </si>
  <si>
    <t>1人当たりの平均措置費単価/1月</t>
    <rPh sb="1" eb="2">
      <t>ニン</t>
    </rPh>
    <rPh sb="2" eb="3">
      <t>ア</t>
    </rPh>
    <rPh sb="6" eb="8">
      <t>ヘイキン</t>
    </rPh>
    <rPh sb="8" eb="10">
      <t>ソチ</t>
    </rPh>
    <rPh sb="10" eb="11">
      <t>ヒ</t>
    </rPh>
    <rPh sb="11" eb="13">
      <t>タンカ</t>
    </rPh>
    <rPh sb="15" eb="16">
      <t>ツキ</t>
    </rPh>
    <phoneticPr fontId="2"/>
  </si>
  <si>
    <t>施設種別：養護老人ホーム</t>
    <rPh sb="5" eb="7">
      <t>ヨウゴ</t>
    </rPh>
    <rPh sb="7" eb="9">
      <t>ロウジン</t>
    </rPh>
    <phoneticPr fontId="2"/>
  </si>
  <si>
    <t>事業収入算定資料（養護老人ホーム・特別養護老人ホーム）</t>
    <rPh sb="0" eb="2">
      <t>ジギョウ</t>
    </rPh>
    <rPh sb="2" eb="4">
      <t>シュウニュウ</t>
    </rPh>
    <rPh sb="4" eb="6">
      <t>サンテイ</t>
    </rPh>
    <rPh sb="6" eb="8">
      <t>シリョウ</t>
    </rPh>
    <rPh sb="9" eb="11">
      <t>ヨウゴ</t>
    </rPh>
    <rPh sb="11" eb="13">
      <t>ロウジン</t>
    </rPh>
    <rPh sb="17" eb="23">
      <t>トクベツヨウゴロウジン</t>
    </rPh>
    <phoneticPr fontId="2"/>
  </si>
  <si>
    <t>（500字以内）</t>
    <phoneticPr fontId="2"/>
  </si>
  <si>
    <r>
      <t>５　老人短期入所施設</t>
    </r>
    <r>
      <rPr>
        <sz val="11"/>
        <rFont val="ＭＳ Ｐゴシック"/>
        <family val="3"/>
        <charset val="128"/>
      </rPr>
      <t>（稼働率）</t>
    </r>
    <rPh sb="2" eb="4">
      <t>ロウジン</t>
    </rPh>
    <rPh sb="4" eb="6">
      <t>タンキ</t>
    </rPh>
    <rPh sb="6" eb="8">
      <t>ニュウショ</t>
    </rPh>
    <rPh sb="8" eb="10">
      <t>シセツ</t>
    </rPh>
    <rPh sb="11" eb="13">
      <t>カドウ</t>
    </rPh>
    <rPh sb="13" eb="14">
      <t>リツ</t>
    </rPh>
    <phoneticPr fontId="2"/>
  </si>
  <si>
    <t>（500字以内)</t>
    <phoneticPr fontId="2"/>
  </si>
  <si>
    <t>４　従来型特別養護老人ホーム（稼働率）</t>
    <rPh sb="2" eb="4">
      <t>ジュウライ</t>
    </rPh>
    <rPh sb="4" eb="5">
      <t>ガタ</t>
    </rPh>
    <rPh sb="5" eb="7">
      <t>トクベツ</t>
    </rPh>
    <rPh sb="7" eb="9">
      <t>ヨウゴ</t>
    </rPh>
    <rPh sb="9" eb="11">
      <t>ロウジン</t>
    </rPh>
    <rPh sb="15" eb="17">
      <t>カドウ</t>
    </rPh>
    <rPh sb="17" eb="18">
      <t>リツ</t>
    </rPh>
    <phoneticPr fontId="2"/>
  </si>
  <si>
    <t>３　ユニット型特別養護老人ホーム（稼働率）</t>
    <rPh sb="6" eb="7">
      <t>ガタ</t>
    </rPh>
    <rPh sb="7" eb="9">
      <t>トクベツ</t>
    </rPh>
    <rPh sb="9" eb="11">
      <t>ヨウゴ</t>
    </rPh>
    <rPh sb="11" eb="13">
      <t>ロウジン</t>
    </rPh>
    <rPh sb="17" eb="19">
      <t>カドウ</t>
    </rPh>
    <rPh sb="19" eb="20">
      <t>リツ</t>
    </rPh>
    <phoneticPr fontId="2"/>
  </si>
  <si>
    <t>（500字以内)</t>
    <phoneticPr fontId="2"/>
  </si>
  <si>
    <t>２　養護老人ホーム（特定）（利用者数）</t>
    <rPh sb="2" eb="4">
      <t>ヨウゴ</t>
    </rPh>
    <rPh sb="4" eb="6">
      <t>ロウジン</t>
    </rPh>
    <rPh sb="10" eb="12">
      <t>トクテイ</t>
    </rPh>
    <rPh sb="14" eb="17">
      <t>リヨウシャ</t>
    </rPh>
    <rPh sb="17" eb="18">
      <t>スウ</t>
    </rPh>
    <phoneticPr fontId="2"/>
  </si>
  <si>
    <t>（1,000字以内)</t>
    <phoneticPr fontId="2"/>
  </si>
  <si>
    <t>１　養護老人ホーム（稼働率、1人当たりの平均措置費単価/1月）</t>
    <rPh sb="2" eb="4">
      <t>ヨウゴ</t>
    </rPh>
    <rPh sb="4" eb="6">
      <t>ロウジン</t>
    </rPh>
    <rPh sb="10" eb="12">
      <t>カドウ</t>
    </rPh>
    <rPh sb="12" eb="13">
      <t>リツ</t>
    </rPh>
    <rPh sb="15" eb="16">
      <t>ニン</t>
    </rPh>
    <rPh sb="16" eb="17">
      <t>ア</t>
    </rPh>
    <rPh sb="20" eb="22">
      <t>ヘイキン</t>
    </rPh>
    <rPh sb="22" eb="24">
      <t>ソチ</t>
    </rPh>
    <rPh sb="24" eb="25">
      <t>ヒ</t>
    </rPh>
    <rPh sb="25" eb="27">
      <t>タンカ</t>
    </rPh>
    <rPh sb="29" eb="30">
      <t>ツキ</t>
    </rPh>
    <phoneticPr fontId="2"/>
  </si>
  <si>
    <t>設定した稼働率等の根拠</t>
    <rPh sb="0" eb="2">
      <t>セッテイ</t>
    </rPh>
    <rPh sb="4" eb="6">
      <t>カドウ</t>
    </rPh>
    <rPh sb="6" eb="7">
      <t>リツ</t>
    </rPh>
    <rPh sb="7" eb="8">
      <t>トウ</t>
    </rPh>
    <rPh sb="9" eb="11">
      <t>コンキョ</t>
    </rPh>
    <phoneticPr fontId="2"/>
  </si>
  <si>
    <t>（500字以内）</t>
    <phoneticPr fontId="2"/>
  </si>
  <si>
    <t>上記で設定した稼働率の根拠</t>
    <rPh sb="0" eb="2">
      <t>ジョウキ</t>
    </rPh>
    <rPh sb="3" eb="5">
      <t>セッテイ</t>
    </rPh>
    <rPh sb="7" eb="9">
      <t>カドウ</t>
    </rPh>
    <rPh sb="9" eb="10">
      <t>リツ</t>
    </rPh>
    <rPh sb="11" eb="13">
      <t>コンキョ</t>
    </rPh>
    <phoneticPr fontId="2"/>
  </si>
  <si>
    <t>※　本様式で積算根拠を示すことが困難な場合、別途、事業収入に係る積算根拠を作成して差し支えありません（任意様式可）。</t>
    <rPh sb="8" eb="10">
      <t>コンキョ</t>
    </rPh>
    <rPh sb="11" eb="12">
      <t>シメ</t>
    </rPh>
    <rPh sb="16" eb="18">
      <t>コンナン</t>
    </rPh>
    <rPh sb="19" eb="21">
      <t>バアイ</t>
    </rPh>
    <rPh sb="22" eb="24">
      <t>ベット</t>
    </rPh>
    <rPh sb="41" eb="42">
      <t>サ</t>
    </rPh>
    <rPh sb="43" eb="44">
      <t>ツカ</t>
    </rPh>
    <rPh sb="55" eb="56">
      <t>カ</t>
    </rPh>
    <phoneticPr fontId="2"/>
  </si>
  <si>
    <t>※　必要に応じて、行の追加等をしてください。</t>
    <phoneticPr fontId="2"/>
  </si>
  <si>
    <t>※　併設する施設（事業所）ごとに作成してください。</t>
    <rPh sb="2" eb="4">
      <t>ヘイセツ</t>
    </rPh>
    <rPh sb="6" eb="8">
      <t>シセツ</t>
    </rPh>
    <rPh sb="9" eb="12">
      <t>ジギョウショ</t>
    </rPh>
    <rPh sb="16" eb="18">
      <t>サクセイ</t>
    </rPh>
    <phoneticPr fontId="2"/>
  </si>
  <si>
    <t>要支援２</t>
    <rPh sb="0" eb="3">
      <t>ヨウシエン</t>
    </rPh>
    <phoneticPr fontId="2"/>
  </si>
  <si>
    <t>要支援１</t>
    <rPh sb="0" eb="3">
      <t>ヨウシエン</t>
    </rPh>
    <phoneticPr fontId="2"/>
  </si>
  <si>
    <t>○○○○介護費</t>
    <rPh sb="4" eb="6">
      <t>カイゴ</t>
    </rPh>
    <rPh sb="6" eb="7">
      <t>ヒ</t>
    </rPh>
    <phoneticPr fontId="2"/>
  </si>
  <si>
    <t>施設種別：</t>
    <rPh sb="0" eb="2">
      <t>シセツ</t>
    </rPh>
    <rPh sb="2" eb="4">
      <t>シュベツ</t>
    </rPh>
    <phoneticPr fontId="2"/>
  </si>
  <si>
    <t>事業収入算定資料（養護老人ホーム・特別養護老人ホーム以外）</t>
    <rPh sb="0" eb="2">
      <t>ジギョウ</t>
    </rPh>
    <rPh sb="2" eb="4">
      <t>シュウニュウ</t>
    </rPh>
    <rPh sb="4" eb="6">
      <t>サンテイ</t>
    </rPh>
    <rPh sb="6" eb="8">
      <t>シリョウ</t>
    </rPh>
    <rPh sb="9" eb="11">
      <t>ヨウゴ</t>
    </rPh>
    <rPh sb="11" eb="13">
      <t>ロウジン</t>
    </rPh>
    <rPh sb="17" eb="19">
      <t>トクベツ</t>
    </rPh>
    <rPh sb="19" eb="21">
      <t>ヨウゴ</t>
    </rPh>
    <rPh sb="21" eb="23">
      <t>ロウジン</t>
    </rPh>
    <rPh sb="26" eb="28">
      <t>イガイ</t>
    </rPh>
    <phoneticPr fontId="2"/>
  </si>
  <si>
    <t>［書類番号5-2］</t>
    <rPh sb="1" eb="3">
      <t>ショルイ</t>
    </rPh>
    <rPh sb="3" eb="5">
      <t>バンゴウ</t>
    </rPh>
    <phoneticPr fontId="2"/>
  </si>
  <si>
    <t>[書類番号5-7]</t>
    <rPh sb="1" eb="3">
      <t>ショルイ</t>
    </rPh>
    <rPh sb="3" eb="5">
      <t>バンゴウ</t>
    </rPh>
    <phoneticPr fontId="2"/>
  </si>
  <si>
    <t>［書類番号5-2］別紙</t>
    <rPh sb="1" eb="3">
      <t>ショルイ</t>
    </rPh>
    <rPh sb="3" eb="5">
      <t>バンゴウ</t>
    </rPh>
    <rPh sb="9" eb="11">
      <t>ベッシ</t>
    </rPh>
    <phoneticPr fontId="2"/>
  </si>
  <si>
    <t>[書類番号5-4]</t>
    <rPh sb="1" eb="3">
      <t>ショルイ</t>
    </rPh>
    <rPh sb="3" eb="5">
      <t>バンゴウ</t>
    </rPh>
    <phoneticPr fontId="2"/>
  </si>
  <si>
    <t>資金収支予算内訳書（前々年度：令和</t>
    <rPh sb="0" eb="1">
      <t>シ</t>
    </rPh>
    <rPh sb="1" eb="2">
      <t>キン</t>
    </rPh>
    <rPh sb="2" eb="3">
      <t>オサム</t>
    </rPh>
    <rPh sb="3" eb="4">
      <t>シ</t>
    </rPh>
    <rPh sb="4" eb="5">
      <t>ヨ</t>
    </rPh>
    <rPh sb="5" eb="6">
      <t>サン</t>
    </rPh>
    <rPh sb="6" eb="7">
      <t>ナイ</t>
    </rPh>
    <rPh sb="7" eb="8">
      <t>ヤク</t>
    </rPh>
    <rPh sb="8" eb="9">
      <t>ショ</t>
    </rPh>
    <phoneticPr fontId="2"/>
  </si>
  <si>
    <t>年度）</t>
    <phoneticPr fontId="2"/>
  </si>
  <si>
    <t>年度）</t>
    <phoneticPr fontId="2"/>
  </si>
  <si>
    <t>資金収支予算内訳書（前年度：令和</t>
    <rPh sb="0" eb="1">
      <t>シ</t>
    </rPh>
    <rPh sb="1" eb="2">
      <t>キン</t>
    </rPh>
    <rPh sb="2" eb="3">
      <t>オサム</t>
    </rPh>
    <rPh sb="3" eb="4">
      <t>シ</t>
    </rPh>
    <rPh sb="4" eb="5">
      <t>ヨ</t>
    </rPh>
    <rPh sb="5" eb="6">
      <t>サン</t>
    </rPh>
    <rPh sb="6" eb="7">
      <t>ナイ</t>
    </rPh>
    <rPh sb="7" eb="8">
      <t>ヤク</t>
    </rPh>
    <rPh sb="8" eb="9">
      <t>ショ</t>
    </rPh>
    <phoneticPr fontId="2"/>
  </si>
  <si>
    <t>資金収支予算内訳書（初年度：令和</t>
    <rPh sb="0" eb="1">
      <t>シ</t>
    </rPh>
    <rPh sb="1" eb="2">
      <t>キン</t>
    </rPh>
    <rPh sb="2" eb="3">
      <t>オサム</t>
    </rPh>
    <rPh sb="3" eb="4">
      <t>シ</t>
    </rPh>
    <rPh sb="4" eb="5">
      <t>ヨ</t>
    </rPh>
    <rPh sb="5" eb="6">
      <t>サン</t>
    </rPh>
    <rPh sb="6" eb="7">
      <t>ナイ</t>
    </rPh>
    <rPh sb="7" eb="8">
      <t>ヤク</t>
    </rPh>
    <rPh sb="8" eb="9">
      <t>ショ</t>
    </rPh>
    <rPh sb="10" eb="11">
      <t>ショ</t>
    </rPh>
    <phoneticPr fontId="2"/>
  </si>
  <si>
    <t>資金収支予算内訳書（次年度：令和</t>
    <rPh sb="0" eb="1">
      <t>シ</t>
    </rPh>
    <rPh sb="1" eb="2">
      <t>キン</t>
    </rPh>
    <rPh sb="2" eb="3">
      <t>オサム</t>
    </rPh>
    <rPh sb="3" eb="4">
      <t>シ</t>
    </rPh>
    <rPh sb="4" eb="5">
      <t>ヨ</t>
    </rPh>
    <rPh sb="5" eb="6">
      <t>サン</t>
    </rPh>
    <rPh sb="6" eb="7">
      <t>ナイ</t>
    </rPh>
    <rPh sb="7" eb="8">
      <t>ヤク</t>
    </rPh>
    <rPh sb="8" eb="9">
      <t>ショ</t>
    </rPh>
    <rPh sb="10" eb="11">
      <t>ジ</t>
    </rPh>
    <phoneticPr fontId="2"/>
  </si>
  <si>
    <t>（至）令和</t>
    <rPh sb="1" eb="2">
      <t>シ</t>
    </rPh>
    <rPh sb="3" eb="5">
      <t>レイワ</t>
    </rPh>
    <phoneticPr fontId="2"/>
  </si>
  <si>
    <r>
      <t>（自）令和</t>
    </r>
    <r>
      <rPr>
        <u/>
        <sz val="11"/>
        <rFont val="ＭＳ ゴシック"/>
        <family val="3"/>
        <charset val="128"/>
      </rPr>
      <t/>
    </r>
    <rPh sb="1" eb="2">
      <t>ジ</t>
    </rPh>
    <rPh sb="3" eb="4">
      <t>レイ</t>
    </rPh>
    <rPh sb="4" eb="5">
      <t>ワ</t>
    </rPh>
    <phoneticPr fontId="2"/>
  </si>
  <si>
    <t>資金収支予算内訳書積算根拠（人件費）（令和</t>
    <rPh sb="0" eb="2">
      <t>シキン</t>
    </rPh>
    <rPh sb="2" eb="4">
      <t>シュウシ</t>
    </rPh>
    <rPh sb="4" eb="6">
      <t>ヨサン</t>
    </rPh>
    <rPh sb="6" eb="9">
      <t>ウチワケショ</t>
    </rPh>
    <rPh sb="9" eb="11">
      <t>セキサン</t>
    </rPh>
    <rPh sb="11" eb="13">
      <t>コンキョ</t>
    </rPh>
    <phoneticPr fontId="2"/>
  </si>
  <si>
    <t>[書類番号5-8]</t>
    <rPh sb="1" eb="3">
      <t>ショルイ</t>
    </rPh>
    <rPh sb="3" eb="5">
      <t>バンゴウ</t>
    </rPh>
    <phoneticPr fontId="2"/>
  </si>
  <si>
    <t>[書類番号5-6] 別紙</t>
    <rPh sb="10" eb="12">
      <t>ベッシ</t>
    </rPh>
    <phoneticPr fontId="2"/>
  </si>
  <si>
    <t>[書類番号5-6]</t>
    <rPh sb="1" eb="3">
      <t>ショルイ</t>
    </rPh>
    <rPh sb="3" eb="5">
      <t>バンゴウ</t>
    </rPh>
    <phoneticPr fontId="2"/>
  </si>
  <si>
    <t>[書類番号5-5]</t>
    <rPh sb="1" eb="3">
      <t>ショルイ</t>
    </rPh>
    <rPh sb="3" eb="5">
      <t>バンゴウ</t>
    </rPh>
    <phoneticPr fontId="2"/>
  </si>
  <si>
    <t>※　前々年～２年目の金額は、「資金収支予算内訳書」［書類番号5-6］に記入した金額と整合させてください。</t>
    <rPh sb="2" eb="5">
      <t>ゼンゼンネン</t>
    </rPh>
    <rPh sb="7" eb="9">
      <t>ネンメ</t>
    </rPh>
    <rPh sb="10" eb="12">
      <t>キンガク</t>
    </rPh>
    <rPh sb="35" eb="37">
      <t>キニュウ</t>
    </rPh>
    <rPh sb="39" eb="41">
      <t>キンガク</t>
    </rPh>
    <rPh sb="42" eb="44">
      <t>セイゴウ</t>
    </rPh>
    <phoneticPr fontId="2"/>
  </si>
  <si>
    <t>※　１年目及び２年目の金額は、「資金収支予算内訳書」［書類番号5-6］に記入した金額と整合させてください。</t>
    <phoneticPr fontId="2"/>
  </si>
  <si>
    <t>寄附者別充当額内訳</t>
    <rPh sb="0" eb="2">
      <t>キフ</t>
    </rPh>
    <rPh sb="2" eb="3">
      <t>シャ</t>
    </rPh>
    <rPh sb="3" eb="4">
      <t>ベツ</t>
    </rPh>
    <rPh sb="4" eb="6">
      <t>ジュウトウ</t>
    </rPh>
    <rPh sb="6" eb="7">
      <t>ガク</t>
    </rPh>
    <rPh sb="7" eb="9">
      <t>ウチワケ</t>
    </rPh>
    <phoneticPr fontId="2"/>
  </si>
  <si>
    <t>償還計画書</t>
    <phoneticPr fontId="2"/>
  </si>
  <si>
    <t>（新規借入分）</t>
    <rPh sb="1" eb="6">
      <t>シンキカリイレブン</t>
    </rPh>
    <phoneticPr fontId="2"/>
  </si>
  <si>
    <t>（既存借入分）</t>
    <rPh sb="1" eb="6">
      <t>キゾンカリイレブン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</si>
</sst>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000"/>
    <numFmt numFmtId="178" formatCode="0_);[Red]\(0\)"/>
    <numFmt numFmtId="179" formatCode="#,##0.00&quot;円&quot;"/>
    <numFmt numFmtId="180" formatCode="#,###;&quot;△ &quot;#,###"/>
    <numFmt numFmtId="181" formatCode="#"/>
    <numFmt numFmtId="182" formatCode="0&quot;日&quot;"/>
    <numFmt numFmtId="183" formatCode="0&quot;年&quot;"/>
    <numFmt numFmtId="184" formatCode="0&quot;月&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0"/>
      <name val="ＭＳ ゴシック"/>
      <family val="3"/>
      <charset val="128"/>
    </font>
    <font>
      <sz val="11"/>
      <name val="ＭＳ ゴシック"/>
      <family val="3"/>
      <charset val="128"/>
    </font>
    <font>
      <sz val="14"/>
      <name val="ＭＳ ゴシック"/>
      <family val="3"/>
      <charset val="128"/>
    </font>
    <font>
      <sz val="9"/>
      <color indexed="81"/>
      <name val="ＭＳ Ｐゴシック"/>
      <family val="3"/>
      <charset val="128"/>
    </font>
    <font>
      <sz val="8"/>
      <name val="ＭＳ 明朝"/>
      <family val="1"/>
      <charset val="128"/>
    </font>
    <font>
      <sz val="6"/>
      <name val="ＭＳ 明朝"/>
      <family val="1"/>
      <charset val="128"/>
    </font>
    <font>
      <sz val="9"/>
      <name val="ＭＳ 明朝"/>
      <family val="1"/>
      <charset val="128"/>
    </font>
    <font>
      <sz val="11"/>
      <color indexed="10"/>
      <name val="ＭＳ ゴシック"/>
      <family val="3"/>
      <charset val="128"/>
    </font>
    <font>
      <sz val="11"/>
      <color indexed="12"/>
      <name val="ＭＳ ゴシック"/>
      <family val="3"/>
      <charset val="128"/>
    </font>
    <font>
      <sz val="7"/>
      <name val="ＭＳ 明朝"/>
      <family val="1"/>
      <charset val="128"/>
    </font>
    <font>
      <b/>
      <sz val="11"/>
      <name val="ＭＳ ゴシック"/>
      <family val="3"/>
      <charset val="128"/>
    </font>
    <font>
      <b/>
      <sz val="14"/>
      <name val="ＭＳ ゴシック"/>
      <family val="3"/>
      <charset val="128"/>
    </font>
    <font>
      <b/>
      <sz val="14"/>
      <color indexed="10"/>
      <name val="ＭＳ ゴシック"/>
      <family val="3"/>
      <charset val="128"/>
    </font>
    <font>
      <sz val="11"/>
      <color indexed="81"/>
      <name val="ＭＳ Ｐゴシック"/>
      <family val="3"/>
      <charset val="128"/>
    </font>
    <font>
      <sz val="11"/>
      <color rgb="FFFF0000"/>
      <name val="ＭＳ ゴシック"/>
      <family val="3"/>
      <charset val="128"/>
    </font>
    <font>
      <b/>
      <sz val="14"/>
      <color rgb="FFFF0000"/>
      <name val="ＭＳ Ｐゴシック"/>
      <family val="3"/>
      <charset val="128"/>
    </font>
    <font>
      <b/>
      <sz val="14"/>
      <color indexed="10"/>
      <name val="ＭＳ Ｐゴシック"/>
      <family val="3"/>
      <charset val="128"/>
    </font>
    <font>
      <sz val="9"/>
      <name val="ＭＳ Ｐゴシック"/>
      <family val="3"/>
      <charset val="128"/>
    </font>
    <font>
      <sz val="10"/>
      <name val="ＭＳ Ｐ明朝"/>
      <family val="1"/>
      <charset val="128"/>
    </font>
    <font>
      <b/>
      <sz val="9"/>
      <name val="ＭＳ Ｐゴシック"/>
      <family val="3"/>
      <charset val="128"/>
    </font>
    <font>
      <sz val="8"/>
      <name val="ＭＳ Ｐゴシック"/>
      <family val="3"/>
      <charset val="128"/>
    </font>
    <font>
      <sz val="16"/>
      <name val="ＭＳ 明朝"/>
      <family val="1"/>
      <charset val="128"/>
    </font>
    <font>
      <sz val="16"/>
      <name val="ＭＳ ゴシック"/>
      <family val="3"/>
      <charset val="128"/>
    </font>
    <font>
      <sz val="16"/>
      <name val="ＭＳ Ｐゴシック"/>
      <family val="3"/>
      <charset val="128"/>
    </font>
    <font>
      <sz val="9"/>
      <color indexed="10"/>
      <name val="ＭＳ Ｐゴシック"/>
      <family val="3"/>
      <charset val="128"/>
    </font>
    <font>
      <sz val="9"/>
      <name val="ＭＳ Ｐ明朝"/>
      <family val="1"/>
      <charset val="128"/>
    </font>
    <font>
      <sz val="12"/>
      <name val="ＭＳ ゴシック"/>
      <family val="3"/>
      <charset val="128"/>
    </font>
    <font>
      <sz val="12"/>
      <name val="ＭＳ 明朝"/>
      <family val="1"/>
      <charset val="128"/>
    </font>
    <font>
      <sz val="10"/>
      <color indexed="81"/>
      <name val="ＭＳ Ｐゴシック"/>
      <family val="3"/>
      <charset val="128"/>
    </font>
    <font>
      <u/>
      <sz val="11"/>
      <name val="ＭＳ ゴシック"/>
      <family val="3"/>
      <charset val="128"/>
    </font>
    <font>
      <sz val="9"/>
      <name val="ＭＳ ゴシック"/>
      <family val="3"/>
      <charset val="128"/>
    </font>
    <font>
      <strike/>
      <sz val="8"/>
      <name val="ＭＳ Ｐゴシック"/>
      <family val="3"/>
      <charset val="128"/>
    </font>
    <font>
      <sz val="8"/>
      <name val="ＭＳ ゴシック"/>
      <family val="3"/>
      <charset val="128"/>
    </font>
    <font>
      <u/>
      <sz val="9"/>
      <color indexed="81"/>
      <name val="ＭＳ Ｐゴシック"/>
      <family val="3"/>
      <charset val="128"/>
    </font>
    <font>
      <sz val="10"/>
      <name val="ＭＳ Ｐゴシック"/>
      <family val="3"/>
      <charset val="128"/>
      <scheme val="major"/>
    </font>
    <font>
      <strike/>
      <sz val="8"/>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CC"/>
        <bgColor indexed="64"/>
      </patternFill>
    </fill>
    <fill>
      <patternFill patternType="solid">
        <fgColor rgb="FFCFFAFF"/>
        <bgColor indexed="64"/>
      </patternFill>
    </fill>
  </fills>
  <borders count="17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style="thin">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Dot">
        <color indexed="64"/>
      </top>
      <bottom style="dotted">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double">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diagonalDown="1">
      <left/>
      <right style="thin">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hair">
        <color indexed="64"/>
      </left>
      <right style="hair">
        <color indexed="64"/>
      </right>
      <top style="hair">
        <color indexed="64"/>
      </top>
      <bottom style="thin">
        <color indexed="64"/>
      </bottom>
      <diagonal style="hair">
        <color indexed="64"/>
      </diagonal>
    </border>
    <border>
      <left/>
      <right style="thin">
        <color indexed="64"/>
      </right>
      <top/>
      <bottom style="hair">
        <color indexed="64"/>
      </bottom>
      <diagonal/>
    </border>
    <border>
      <left/>
      <right/>
      <top style="hair">
        <color indexed="64"/>
      </top>
      <bottom/>
      <diagonal/>
    </border>
    <border>
      <left style="hair">
        <color indexed="64"/>
      </left>
      <right/>
      <top/>
      <bottom style="thin">
        <color indexed="64"/>
      </bottom>
      <diagonal/>
    </border>
    <border diagonalDown="1">
      <left/>
      <right style="hair">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double">
        <color indexed="64"/>
      </top>
      <bottom style="double">
        <color indexed="64"/>
      </bottom>
      <diagonal/>
    </border>
    <border>
      <left/>
      <right style="thin">
        <color theme="1"/>
      </right>
      <top/>
      <bottom style="thin">
        <color indexed="64"/>
      </bottom>
      <diagonal/>
    </border>
    <border>
      <left/>
      <right/>
      <top/>
      <bottom style="thin">
        <color theme="1"/>
      </bottom>
      <diagonal/>
    </border>
  </borders>
  <cellStyleXfs count="10">
    <xf numFmtId="0" fontId="0" fillId="0" borderId="0">
      <alignment vertical="center"/>
    </xf>
    <xf numFmtId="9" fontId="5"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xf numFmtId="0" fontId="1" fillId="0" borderId="0"/>
    <xf numFmtId="0" fontId="1" fillId="0" borderId="0"/>
    <xf numFmtId="0" fontId="3" fillId="0" borderId="0"/>
    <xf numFmtId="9" fontId="1" fillId="0" borderId="0" applyFont="0" applyFill="0" applyBorder="0" applyAlignment="0" applyProtection="0">
      <alignment vertical="center"/>
    </xf>
  </cellStyleXfs>
  <cellXfs count="904">
    <xf numFmtId="0" fontId="0" fillId="0" borderId="0" xfId="0">
      <alignment vertical="center"/>
    </xf>
    <xf numFmtId="0" fontId="4" fillId="0" borderId="1" xfId="0" applyFont="1" applyFill="1" applyBorder="1" applyAlignment="1">
      <alignment horizontal="center" vertical="center" wrapText="1" shrinkToFit="1"/>
    </xf>
    <xf numFmtId="0" fontId="7" fillId="0" borderId="0" xfId="0" applyFont="1" applyFill="1" applyBorder="1">
      <alignment vertical="center"/>
    </xf>
    <xf numFmtId="0" fontId="3" fillId="0" borderId="0" xfId="8" applyProtection="1"/>
    <xf numFmtId="0" fontId="10" fillId="0" borderId="0" xfId="8" applyFont="1" applyProtection="1"/>
    <xf numFmtId="38" fontId="10" fillId="0" borderId="0" xfId="5" applyFont="1" applyProtection="1"/>
    <xf numFmtId="0" fontId="3" fillId="2" borderId="0" xfId="8" applyFill="1" applyProtection="1"/>
    <xf numFmtId="0" fontId="3" fillId="0" borderId="0" xfId="8" applyAlignment="1" applyProtection="1">
      <alignment vertical="center"/>
    </xf>
    <xf numFmtId="0" fontId="10" fillId="0" borderId="0" xfId="8" applyFont="1" applyAlignment="1" applyProtection="1">
      <alignment vertical="center"/>
    </xf>
    <xf numFmtId="38" fontId="10" fillId="0" borderId="0" xfId="5" applyFont="1" applyAlignment="1" applyProtection="1">
      <alignment vertical="center"/>
    </xf>
    <xf numFmtId="0" fontId="3" fillId="2" borderId="0" xfId="8" applyFill="1" applyAlignment="1" applyProtection="1">
      <alignment vertical="center"/>
    </xf>
    <xf numFmtId="38" fontId="3" fillId="0" borderId="3" xfId="5" applyFont="1" applyBorder="1" applyAlignment="1" applyProtection="1">
      <alignment horizontal="distributed" vertical="center" shrinkToFit="1"/>
    </xf>
    <xf numFmtId="38" fontId="3" fillId="0" borderId="5" xfId="5" applyFont="1" applyBorder="1" applyAlignment="1" applyProtection="1">
      <alignment horizontal="distributed" vertical="center" shrinkToFit="1"/>
    </xf>
    <xf numFmtId="0" fontId="3" fillId="0" borderId="11" xfId="8" applyFont="1" applyBorder="1" applyAlignment="1" applyProtection="1">
      <alignment horizontal="center" vertical="center" shrinkToFit="1"/>
    </xf>
    <xf numFmtId="0" fontId="12" fillId="2" borderId="1" xfId="8" applyFont="1" applyFill="1" applyBorder="1" applyAlignment="1" applyProtection="1">
      <alignment vertical="center"/>
    </xf>
    <xf numFmtId="0" fontId="4" fillId="2" borderId="1" xfId="8" applyFont="1" applyFill="1" applyBorder="1" applyAlignment="1" applyProtection="1">
      <alignment vertical="center"/>
    </xf>
    <xf numFmtId="177" fontId="10" fillId="0" borderId="0" xfId="5" applyNumberFormat="1" applyFont="1" applyAlignment="1" applyProtection="1">
      <alignment vertical="center"/>
    </xf>
    <xf numFmtId="38" fontId="10" fillId="0" borderId="0" xfId="5" applyFont="1" applyAlignment="1" applyProtection="1">
      <alignment vertical="center" shrinkToFit="1"/>
    </xf>
    <xf numFmtId="0" fontId="13" fillId="2" borderId="0" xfId="8" applyFont="1" applyFill="1" applyAlignment="1" applyProtection="1">
      <alignment vertical="center"/>
    </xf>
    <xf numFmtId="0" fontId="4" fillId="2" borderId="23" xfId="8" applyFont="1" applyFill="1" applyBorder="1" applyAlignment="1" applyProtection="1">
      <alignment vertical="center"/>
    </xf>
    <xf numFmtId="0" fontId="4" fillId="2" borderId="24" xfId="8" applyFont="1" applyFill="1" applyBorder="1" applyAlignment="1" applyProtection="1">
      <alignment vertical="center"/>
    </xf>
    <xf numFmtId="0" fontId="20" fillId="2" borderId="0" xfId="8" applyFont="1" applyFill="1" applyAlignment="1" applyProtection="1">
      <alignment vertical="center"/>
    </xf>
    <xf numFmtId="0" fontId="4" fillId="2" borderId="25" xfId="8" applyFont="1" applyFill="1" applyBorder="1" applyAlignment="1" applyProtection="1">
      <alignment vertical="center"/>
    </xf>
    <xf numFmtId="0" fontId="15" fillId="0" borderId="20" xfId="8" applyFont="1" applyFill="1" applyBorder="1" applyAlignment="1" applyProtection="1">
      <alignment horizontal="center" vertical="center" wrapText="1"/>
    </xf>
    <xf numFmtId="0" fontId="12" fillId="0" borderId="26" xfId="8" applyFont="1" applyFill="1" applyBorder="1" applyAlignment="1" applyProtection="1">
      <alignment horizontal="center" vertical="center" wrapText="1"/>
    </xf>
    <xf numFmtId="0" fontId="3" fillId="0" borderId="27" xfId="8" applyBorder="1" applyAlignment="1" applyProtection="1">
      <alignment horizontal="center" vertical="center" wrapText="1"/>
    </xf>
    <xf numFmtId="0" fontId="3" fillId="0" borderId="0" xfId="8" applyFill="1" applyBorder="1" applyAlignment="1" applyProtection="1">
      <alignment horizontal="center" vertical="center" wrapText="1"/>
    </xf>
    <xf numFmtId="0" fontId="4" fillId="0" borderId="28" xfId="8" applyFont="1" applyBorder="1" applyAlignment="1" applyProtection="1">
      <alignment horizontal="center" wrapText="1"/>
    </xf>
    <xf numFmtId="0" fontId="16" fillId="2" borderId="0" xfId="8" applyFont="1" applyFill="1" applyBorder="1" applyAlignment="1" applyProtection="1">
      <alignment horizontal="center" vertical="center"/>
    </xf>
    <xf numFmtId="0" fontId="3" fillId="0" borderId="0" xfId="8" applyAlignment="1" applyProtection="1">
      <alignment horizontal="right"/>
    </xf>
    <xf numFmtId="0" fontId="17" fillId="0" borderId="0" xfId="8" applyFont="1" applyProtection="1"/>
    <xf numFmtId="0" fontId="3" fillId="0" borderId="0" xfId="0" applyFont="1" applyFill="1">
      <alignment vertical="center"/>
    </xf>
    <xf numFmtId="0" fontId="8" fillId="0" borderId="0" xfId="0" applyFont="1" applyFill="1" applyAlignment="1">
      <alignment horizontal="center" vertical="center"/>
    </xf>
    <xf numFmtId="0" fontId="7"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Border="1">
      <alignment vertical="center"/>
    </xf>
    <xf numFmtId="0" fontId="3" fillId="0" borderId="0" xfId="0" applyFont="1" applyFill="1" applyBorder="1" applyAlignment="1">
      <alignment horizontal="right" vertical="center"/>
    </xf>
    <xf numFmtId="0" fontId="3" fillId="0" borderId="1" xfId="0" applyFont="1" applyFill="1" applyBorder="1" applyAlignment="1">
      <alignment horizontal="distributed" vertical="center" justifyLastLine="1"/>
    </xf>
    <xf numFmtId="0" fontId="3" fillId="0" borderId="30" xfId="0" applyFont="1" applyFill="1" applyBorder="1" applyAlignment="1">
      <alignment horizontal="distributed" vertical="center" justifyLastLine="1"/>
    </xf>
    <xf numFmtId="0" fontId="3" fillId="0" borderId="1" xfId="0" applyFont="1" applyFill="1" applyBorder="1" applyAlignment="1">
      <alignment horizontal="center" vertical="distributed" textRotation="255" justifyLastLine="1"/>
    </xf>
    <xf numFmtId="0" fontId="3" fillId="0" borderId="31"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3" fillId="0" borderId="1" xfId="0" applyFont="1" applyFill="1" applyBorder="1" applyAlignment="1">
      <alignment horizontal="center" vertical="center" shrinkToFit="1"/>
    </xf>
    <xf numFmtId="176" fontId="7" fillId="0" borderId="13" xfId="2" applyNumberFormat="1" applyFont="1" applyFill="1" applyBorder="1" applyAlignment="1">
      <alignment vertical="center" shrinkToFit="1"/>
    </xf>
    <xf numFmtId="176" fontId="7" fillId="0" borderId="12" xfId="2" applyNumberFormat="1" applyFont="1" applyFill="1" applyBorder="1" applyAlignment="1">
      <alignment vertical="center" shrinkToFit="1"/>
    </xf>
    <xf numFmtId="0" fontId="3" fillId="0" borderId="5" xfId="0" applyFont="1" applyFill="1" applyBorder="1" applyAlignment="1">
      <alignment horizontal="center" vertical="center"/>
    </xf>
    <xf numFmtId="176" fontId="7" fillId="0" borderId="5" xfId="2" applyNumberFormat="1" applyFont="1" applyFill="1" applyBorder="1" applyAlignment="1">
      <alignment vertical="center" shrinkToFit="1"/>
    </xf>
    <xf numFmtId="176" fontId="7" fillId="0" borderId="18" xfId="2" applyNumberFormat="1" applyFont="1" applyFill="1" applyBorder="1" applyAlignment="1">
      <alignment vertical="center" shrinkToFit="1"/>
    </xf>
    <xf numFmtId="0" fontId="3" fillId="0" borderId="1" xfId="0" applyFont="1" applyFill="1" applyBorder="1" applyAlignment="1">
      <alignment horizontal="center" vertical="center"/>
    </xf>
    <xf numFmtId="176" fontId="7" fillId="0" borderId="34" xfId="2" applyNumberFormat="1" applyFont="1" applyFill="1" applyBorder="1" applyAlignment="1">
      <alignment vertical="center" shrinkToFit="1"/>
    </xf>
    <xf numFmtId="176" fontId="7" fillId="0" borderId="35" xfId="2" applyNumberFormat="1" applyFont="1" applyFill="1" applyBorder="1" applyAlignment="1">
      <alignment vertical="center" shrinkToFit="1"/>
    </xf>
    <xf numFmtId="0" fontId="3" fillId="0" borderId="0" xfId="0" applyFont="1" applyFill="1" applyAlignment="1">
      <alignment horizontal="distributed"/>
    </xf>
    <xf numFmtId="0" fontId="0" fillId="0" borderId="0" xfId="0" applyFill="1">
      <alignment vertical="center"/>
    </xf>
    <xf numFmtId="0" fontId="3" fillId="0" borderId="0" xfId="0" applyFont="1" applyFill="1" applyAlignment="1">
      <alignment vertical="center"/>
    </xf>
    <xf numFmtId="0" fontId="10" fillId="0" borderId="25" xfId="0" applyFont="1" applyFill="1" applyBorder="1" applyAlignment="1">
      <alignment horizontal="left" vertical="top"/>
    </xf>
    <xf numFmtId="0" fontId="10" fillId="0" borderId="36" xfId="0" applyFont="1" applyFill="1" applyBorder="1" applyAlignment="1">
      <alignment horizontal="left" vertical="top"/>
    </xf>
    <xf numFmtId="0" fontId="3" fillId="0" borderId="13" xfId="0" applyFont="1" applyFill="1" applyBorder="1" applyAlignment="1">
      <alignment horizontal="center" vertical="center"/>
    </xf>
    <xf numFmtId="0" fontId="0"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xf>
    <xf numFmtId="38" fontId="3" fillId="0" borderId="0" xfId="2" applyFont="1" applyFill="1">
      <alignment vertical="center"/>
    </xf>
    <xf numFmtId="38" fontId="1" fillId="0" borderId="0" xfId="2" applyFont="1" applyFill="1">
      <alignment vertical="center"/>
    </xf>
    <xf numFmtId="38" fontId="3" fillId="0" borderId="0" xfId="2" applyFont="1" applyFill="1" applyAlignment="1">
      <alignment vertical="center"/>
    </xf>
    <xf numFmtId="0" fontId="23" fillId="0" borderId="0" xfId="2" applyNumberFormat="1" applyFont="1" applyFill="1" applyBorder="1" applyAlignment="1">
      <alignment horizontal="center" vertical="center" shrinkToFit="1"/>
    </xf>
    <xf numFmtId="10" fontId="23" fillId="0" borderId="0" xfId="2" applyNumberFormat="1" applyFont="1" applyFill="1" applyBorder="1" applyAlignment="1">
      <alignment horizontal="center" vertical="center" shrinkToFit="1"/>
    </xf>
    <xf numFmtId="38" fontId="5" fillId="0" borderId="0" xfId="2" applyFont="1" applyFill="1" applyBorder="1" applyAlignment="1">
      <alignment vertical="center"/>
    </xf>
    <xf numFmtId="0" fontId="23" fillId="0" borderId="63" xfId="2" applyNumberFormat="1" applyFont="1" applyFill="1" applyBorder="1" applyAlignment="1">
      <alignment horizontal="center" vertical="center" shrinkToFit="1"/>
    </xf>
    <xf numFmtId="38" fontId="5" fillId="0" borderId="67" xfId="2" applyFont="1" applyFill="1" applyBorder="1" applyAlignment="1">
      <alignment vertical="center"/>
    </xf>
    <xf numFmtId="38" fontId="5" fillId="0" borderId="68" xfId="2" applyFont="1" applyFill="1" applyBorder="1" applyAlignment="1">
      <alignment vertical="center"/>
    </xf>
    <xf numFmtId="38" fontId="5" fillId="0" borderId="69" xfId="2" applyFont="1" applyFill="1" applyBorder="1" applyAlignment="1">
      <alignment vertical="center"/>
    </xf>
    <xf numFmtId="38" fontId="24" fillId="0" borderId="21" xfId="2" applyFont="1" applyFill="1" applyBorder="1">
      <alignment vertical="center"/>
    </xf>
    <xf numFmtId="10" fontId="23" fillId="0" borderId="70" xfId="2" applyNumberFormat="1" applyFont="1" applyFill="1" applyBorder="1" applyAlignment="1">
      <alignment horizontal="center" vertical="center" shrinkToFit="1"/>
    </xf>
    <xf numFmtId="38" fontId="24" fillId="0" borderId="74" xfId="2" applyFont="1" applyFill="1" applyBorder="1" applyAlignment="1">
      <alignment vertical="center"/>
    </xf>
    <xf numFmtId="38" fontId="24" fillId="0" borderId="75" xfId="2" applyFont="1" applyFill="1" applyBorder="1" applyAlignment="1">
      <alignment vertical="center"/>
    </xf>
    <xf numFmtId="38" fontId="24" fillId="0" borderId="76" xfId="2" applyFont="1" applyFill="1" applyBorder="1" applyAlignment="1">
      <alignment vertical="center"/>
    </xf>
    <xf numFmtId="38" fontId="24" fillId="0" borderId="44" xfId="2" applyFont="1" applyFill="1" applyBorder="1">
      <alignment vertical="center"/>
    </xf>
    <xf numFmtId="10" fontId="23" fillId="0" borderId="77" xfId="2" applyNumberFormat="1" applyFont="1" applyFill="1" applyBorder="1" applyAlignment="1">
      <alignment horizontal="center" vertical="center" shrinkToFit="1"/>
    </xf>
    <xf numFmtId="38" fontId="24" fillId="0" borderId="81" xfId="2" applyFont="1" applyFill="1" applyBorder="1" applyAlignment="1">
      <alignment vertical="center"/>
    </xf>
    <xf numFmtId="38" fontId="24" fillId="0" borderId="82" xfId="2" applyFont="1" applyFill="1" applyBorder="1" applyAlignment="1">
      <alignment vertical="center"/>
    </xf>
    <xf numFmtId="38" fontId="24" fillId="0" borderId="83" xfId="2" applyFont="1" applyFill="1" applyBorder="1" applyAlignment="1">
      <alignment vertical="center"/>
    </xf>
    <xf numFmtId="10" fontId="23" fillId="0" borderId="47" xfId="2" applyNumberFormat="1" applyFont="1" applyFill="1" applyBorder="1" applyAlignment="1">
      <alignment horizontal="right" vertical="center" shrinkToFit="1"/>
    </xf>
    <xf numFmtId="38" fontId="23" fillId="0" borderId="84" xfId="2" applyFont="1" applyFill="1" applyBorder="1" applyAlignment="1">
      <alignment horizontal="right" vertical="center" shrinkToFit="1"/>
    </xf>
    <xf numFmtId="38" fontId="24" fillId="0" borderId="84" xfId="2" applyFont="1" applyFill="1" applyBorder="1" applyAlignment="1">
      <alignment horizontal="center" vertical="center"/>
    </xf>
    <xf numFmtId="38" fontId="5" fillId="0" borderId="46" xfId="2" applyFont="1" applyFill="1" applyBorder="1" applyAlignment="1">
      <alignment vertical="center"/>
    </xf>
    <xf numFmtId="38" fontId="23" fillId="0" borderId="0" xfId="2" applyFont="1" applyFill="1" applyBorder="1" applyAlignment="1">
      <alignment horizontal="center" vertical="center" shrinkToFit="1"/>
    </xf>
    <xf numFmtId="38" fontId="23" fillId="0" borderId="0" xfId="2" applyFont="1" applyFill="1" applyAlignment="1">
      <alignment vertical="center" shrinkToFit="1"/>
    </xf>
    <xf numFmtId="38" fontId="24" fillId="0" borderId="0" xfId="2" applyFont="1" applyFill="1">
      <alignment vertical="center"/>
    </xf>
    <xf numFmtId="38" fontId="5" fillId="0" borderId="40" xfId="2" applyFont="1" applyFill="1" applyBorder="1" applyAlignment="1">
      <alignment vertical="center"/>
    </xf>
    <xf numFmtId="38" fontId="5" fillId="0" borderId="30" xfId="2" applyFont="1" applyFill="1" applyBorder="1" applyAlignment="1">
      <alignment vertical="center"/>
    </xf>
    <xf numFmtId="38" fontId="24" fillId="0" borderId="69" xfId="2" applyFont="1" applyFill="1" applyBorder="1" applyAlignment="1">
      <alignment horizontal="left" vertical="center" shrinkToFit="1"/>
    </xf>
    <xf numFmtId="38" fontId="24" fillId="0" borderId="76" xfId="2" applyFont="1" applyFill="1" applyBorder="1" applyAlignment="1">
      <alignment horizontal="left" vertical="center" shrinkToFit="1"/>
    </xf>
    <xf numFmtId="38" fontId="24" fillId="0" borderId="82" xfId="2" applyFont="1" applyFill="1" applyBorder="1" applyAlignment="1">
      <alignment horizontal="left" vertical="center" shrinkToFit="1"/>
    </xf>
    <xf numFmtId="38" fontId="24" fillId="0" borderId="83" xfId="2" applyFont="1" applyFill="1" applyBorder="1" applyAlignment="1">
      <alignment horizontal="left" vertical="center" shrinkToFit="1"/>
    </xf>
    <xf numFmtId="38" fontId="24" fillId="0" borderId="53" xfId="2" applyFont="1" applyFill="1" applyBorder="1" applyAlignment="1">
      <alignment horizontal="left" vertical="center" shrinkToFit="1"/>
    </xf>
    <xf numFmtId="38" fontId="5" fillId="0" borderId="96" xfId="2" applyFont="1" applyFill="1" applyBorder="1" applyAlignment="1">
      <alignment vertical="center" shrinkToFit="1"/>
    </xf>
    <xf numFmtId="38" fontId="24" fillId="0" borderId="117" xfId="2" applyFont="1" applyFill="1" applyBorder="1" applyAlignment="1">
      <alignment horizontal="left" vertical="center" shrinkToFit="1"/>
    </xf>
    <xf numFmtId="38" fontId="24" fillId="0" borderId="69" xfId="2" applyFont="1" applyFill="1" applyBorder="1" applyAlignment="1">
      <alignment horizontal="center" vertical="center"/>
    </xf>
    <xf numFmtId="38" fontId="24" fillId="0" borderId="129" xfId="2" applyFont="1" applyFill="1" applyBorder="1" applyAlignment="1">
      <alignment horizontal="left" vertical="center" shrinkToFit="1"/>
    </xf>
    <xf numFmtId="38" fontId="25" fillId="0" borderId="0" xfId="2" applyFont="1" applyFill="1" applyBorder="1" applyAlignment="1">
      <alignment horizontal="center" vertical="center" shrinkToFit="1"/>
    </xf>
    <xf numFmtId="38" fontId="25" fillId="0" borderId="130" xfId="2" applyFont="1" applyFill="1" applyBorder="1" applyAlignment="1">
      <alignment horizontal="center" vertical="center" shrinkToFit="1"/>
    </xf>
    <xf numFmtId="38" fontId="25" fillId="0" borderId="131" xfId="2" applyFont="1" applyFill="1" applyBorder="1" applyAlignment="1">
      <alignment horizontal="center" vertical="center" shrinkToFit="1"/>
    </xf>
    <xf numFmtId="38" fontId="24" fillId="0" borderId="0" xfId="2" applyFont="1" applyFill="1" applyBorder="1" applyAlignment="1">
      <alignment horizontal="center" vertical="center"/>
    </xf>
    <xf numFmtId="38" fontId="24" fillId="0" borderId="0" xfId="2" applyFont="1" applyFill="1" applyBorder="1" applyAlignment="1">
      <alignment horizontal="center" vertical="center" textRotation="255"/>
    </xf>
    <xf numFmtId="10" fontId="23" fillId="0" borderId="0" xfId="2" applyNumberFormat="1" applyFont="1" applyFill="1" applyBorder="1" applyAlignment="1">
      <alignment horizontal="right" vertical="center" shrinkToFit="1"/>
    </xf>
    <xf numFmtId="38" fontId="23" fillId="0" borderId="0" xfId="2" applyFont="1" applyFill="1" applyBorder="1" applyAlignment="1">
      <alignment horizontal="right" vertical="center" shrinkToFit="1"/>
    </xf>
    <xf numFmtId="38" fontId="23" fillId="0" borderId="130" xfId="2" applyFont="1" applyFill="1" applyBorder="1" applyAlignment="1">
      <alignment horizontal="right" vertical="center" shrinkToFit="1"/>
    </xf>
    <xf numFmtId="38" fontId="23" fillId="0" borderId="131" xfId="2" applyFont="1" applyFill="1" applyBorder="1" applyAlignment="1">
      <alignment horizontal="right" vertical="center" shrinkToFit="1"/>
    </xf>
    <xf numFmtId="38" fontId="5" fillId="0" borderId="0" xfId="2" applyFont="1" applyFill="1" applyBorder="1" applyAlignment="1">
      <alignment horizontal="center" vertical="center"/>
    </xf>
    <xf numFmtId="38" fontId="4" fillId="0" borderId="87" xfId="2" applyFont="1" applyFill="1" applyBorder="1" applyAlignment="1">
      <alignment horizontal="center" vertical="center" shrinkToFit="1"/>
    </xf>
    <xf numFmtId="38" fontId="12" fillId="0" borderId="25" xfId="2" applyFont="1" applyFill="1" applyBorder="1" applyAlignment="1">
      <alignment horizontal="center" vertical="center" shrinkToFit="1"/>
    </xf>
    <xf numFmtId="38" fontId="12" fillId="0" borderId="118" xfId="2" applyFont="1" applyFill="1" applyBorder="1" applyAlignment="1">
      <alignment horizontal="center" vertical="center" wrapText="1" shrinkToFit="1"/>
    </xf>
    <xf numFmtId="38" fontId="4" fillId="0" borderId="121" xfId="2" applyFont="1" applyFill="1" applyBorder="1" applyAlignment="1">
      <alignment horizontal="center" vertical="center" shrinkToFit="1"/>
    </xf>
    <xf numFmtId="38" fontId="4" fillId="0" borderId="122" xfId="2" applyFont="1" applyFill="1" applyBorder="1" applyAlignment="1">
      <alignment horizontal="center" vertical="center" shrinkToFit="1"/>
    </xf>
    <xf numFmtId="38" fontId="4" fillId="0" borderId="120" xfId="2" applyFont="1" applyFill="1" applyBorder="1" applyAlignment="1">
      <alignment horizontal="center" vertical="center" shrinkToFit="1"/>
    </xf>
    <xf numFmtId="38" fontId="3" fillId="0" borderId="0" xfId="2" applyFont="1" applyFill="1" applyAlignment="1">
      <alignment horizontal="right" vertical="center"/>
    </xf>
    <xf numFmtId="38" fontId="1" fillId="0" borderId="0" xfId="2" applyFont="1" applyFill="1" applyAlignment="1">
      <alignment vertical="center"/>
    </xf>
    <xf numFmtId="38" fontId="3" fillId="0" borderId="0" xfId="2" applyFont="1" applyFill="1" applyBorder="1">
      <alignment vertical="center"/>
    </xf>
    <xf numFmtId="38" fontId="3" fillId="0" borderId="29" xfId="2" applyFont="1" applyFill="1" applyBorder="1" applyAlignment="1">
      <alignment horizontal="right" vertical="center"/>
    </xf>
    <xf numFmtId="38" fontId="1" fillId="0" borderId="0" xfId="2" applyFont="1" applyFill="1" applyBorder="1">
      <alignment vertical="center"/>
    </xf>
    <xf numFmtId="38" fontId="27" fillId="0" borderId="0" xfId="2" applyFont="1" applyFill="1">
      <alignment vertical="center"/>
    </xf>
    <xf numFmtId="38" fontId="29" fillId="0" borderId="0" xfId="2" applyFont="1" applyFill="1">
      <alignment vertical="center"/>
    </xf>
    <xf numFmtId="38" fontId="10" fillId="0" borderId="0" xfId="3" applyFont="1" applyFill="1">
      <alignment vertical="center"/>
    </xf>
    <xf numFmtId="176" fontId="10" fillId="0" borderId="0" xfId="3" applyNumberFormat="1" applyFont="1" applyFill="1">
      <alignment vertical="center"/>
    </xf>
    <xf numFmtId="38" fontId="10" fillId="0" borderId="0" xfId="3" applyFont="1" applyFill="1" applyBorder="1">
      <alignment vertical="center"/>
    </xf>
    <xf numFmtId="38" fontId="4" fillId="0" borderId="0" xfId="3" applyFont="1" applyFill="1" applyBorder="1">
      <alignment vertical="center"/>
    </xf>
    <xf numFmtId="38" fontId="6" fillId="0" borderId="0" xfId="3" applyFont="1" applyFill="1">
      <alignment vertical="center"/>
    </xf>
    <xf numFmtId="38" fontId="12" fillId="0" borderId="0" xfId="3" applyFont="1" applyFill="1">
      <alignment vertical="center"/>
    </xf>
    <xf numFmtId="176" fontId="12" fillId="0" borderId="0" xfId="3" applyNumberFormat="1" applyFont="1" applyFill="1">
      <alignment vertical="center"/>
    </xf>
    <xf numFmtId="38" fontId="4" fillId="0" borderId="0" xfId="3" applyFont="1" applyFill="1">
      <alignment vertical="center"/>
    </xf>
    <xf numFmtId="38" fontId="23" fillId="0" borderId="62" xfId="3" applyFont="1" applyFill="1" applyBorder="1" applyAlignment="1">
      <alignment vertical="center"/>
    </xf>
    <xf numFmtId="38" fontId="23" fillId="0" borderId="29" xfId="3" applyFont="1" applyFill="1" applyBorder="1" applyAlignment="1">
      <alignment vertical="center"/>
    </xf>
    <xf numFmtId="38" fontId="23" fillId="0" borderId="21" xfId="3" applyFont="1" applyFill="1" applyBorder="1" applyAlignment="1">
      <alignment vertical="center"/>
    </xf>
    <xf numFmtId="38" fontId="23" fillId="0" borderId="7" xfId="3" applyFont="1" applyFill="1" applyBorder="1" applyAlignment="1">
      <alignment vertical="center"/>
    </xf>
    <xf numFmtId="38" fontId="23" fillId="0" borderId="10" xfId="3" applyFont="1" applyFill="1" applyBorder="1" applyAlignment="1">
      <alignment vertical="center"/>
    </xf>
    <xf numFmtId="38" fontId="23" fillId="0" borderId="141" xfId="3" applyFont="1" applyFill="1" applyBorder="1" applyAlignment="1">
      <alignment vertical="center"/>
    </xf>
    <xf numFmtId="38" fontId="12" fillId="0" borderId="46" xfId="3" applyFont="1" applyFill="1" applyBorder="1" applyAlignment="1">
      <alignment vertical="center"/>
    </xf>
    <xf numFmtId="38" fontId="12" fillId="0" borderId="117" xfId="3" applyFont="1" applyFill="1" applyBorder="1" applyAlignment="1">
      <alignment vertical="center"/>
    </xf>
    <xf numFmtId="38" fontId="12" fillId="0" borderId="76" xfId="3" applyFont="1" applyFill="1" applyBorder="1" applyAlignment="1">
      <alignment vertical="center"/>
    </xf>
    <xf numFmtId="38" fontId="23" fillId="0" borderId="53" xfId="3" applyFont="1" applyFill="1" applyBorder="1" applyAlignment="1">
      <alignment vertical="center"/>
    </xf>
    <xf numFmtId="38" fontId="23" fillId="0" borderId="40" xfId="3" applyFont="1" applyFill="1" applyBorder="1" applyAlignment="1">
      <alignment vertical="center"/>
    </xf>
    <xf numFmtId="38" fontId="23" fillId="0" borderId="30" xfId="3" applyFont="1" applyFill="1" applyBorder="1" applyAlignment="1">
      <alignment vertical="center"/>
    </xf>
    <xf numFmtId="38" fontId="12" fillId="0" borderId="53" xfId="3" applyFont="1" applyFill="1" applyBorder="1" applyAlignment="1">
      <alignment vertical="center"/>
    </xf>
    <xf numFmtId="38" fontId="12" fillId="0" borderId="40" xfId="3" applyFont="1" applyFill="1" applyBorder="1" applyAlignment="1">
      <alignment vertical="center"/>
    </xf>
    <xf numFmtId="38" fontId="12" fillId="0" borderId="30" xfId="3" applyFont="1" applyFill="1" applyBorder="1" applyAlignment="1">
      <alignment vertical="center"/>
    </xf>
    <xf numFmtId="38" fontId="12" fillId="0" borderId="44" xfId="3" applyFont="1" applyFill="1" applyBorder="1" applyAlignment="1">
      <alignment vertical="center"/>
    </xf>
    <xf numFmtId="38" fontId="12" fillId="0" borderId="62" xfId="3" applyFont="1" applyFill="1" applyBorder="1" applyAlignment="1">
      <alignment vertical="center"/>
    </xf>
    <xf numFmtId="38" fontId="12" fillId="0" borderId="21" xfId="3" applyFont="1" applyFill="1" applyBorder="1" applyAlignment="1">
      <alignment vertical="center"/>
    </xf>
    <xf numFmtId="38" fontId="12" fillId="0" borderId="5" xfId="3" applyFont="1" applyFill="1" applyBorder="1" applyAlignment="1">
      <alignment vertical="center"/>
    </xf>
    <xf numFmtId="38" fontId="12" fillId="0" borderId="1" xfId="3" applyFont="1" applyFill="1" applyBorder="1" applyAlignment="1">
      <alignment vertical="center"/>
    </xf>
    <xf numFmtId="176" fontId="12" fillId="0" borderId="85" xfId="3" applyNumberFormat="1" applyFont="1" applyFill="1" applyBorder="1" applyAlignment="1">
      <alignment horizontal="center" vertical="center"/>
    </xf>
    <xf numFmtId="176" fontId="12" fillId="0" borderId="86" xfId="3" applyNumberFormat="1" applyFont="1" applyFill="1" applyBorder="1" applyAlignment="1">
      <alignment horizontal="center" vertical="center"/>
    </xf>
    <xf numFmtId="176" fontId="12" fillId="0" borderId="87" xfId="3" applyNumberFormat="1" applyFont="1" applyFill="1" applyBorder="1" applyAlignment="1">
      <alignment horizontal="center" vertical="center"/>
    </xf>
    <xf numFmtId="176" fontId="12" fillId="0" borderId="1" xfId="3" applyNumberFormat="1" applyFont="1" applyFill="1" applyBorder="1" applyAlignment="1">
      <alignment horizontal="center" vertical="center"/>
    </xf>
    <xf numFmtId="38" fontId="12" fillId="0" borderId="1" xfId="3" applyFont="1" applyFill="1" applyBorder="1" applyAlignment="1">
      <alignment horizontal="center" vertical="center"/>
    </xf>
    <xf numFmtId="38" fontId="12" fillId="0" borderId="40" xfId="3" applyFont="1" applyFill="1" applyBorder="1" applyAlignment="1">
      <alignment horizontal="center" vertical="center"/>
    </xf>
    <xf numFmtId="176" fontId="10" fillId="0" borderId="0" xfId="3" applyNumberFormat="1" applyFont="1" applyFill="1" applyAlignment="1">
      <alignment horizontal="right" vertical="center"/>
    </xf>
    <xf numFmtId="176" fontId="10" fillId="0" borderId="0" xfId="3" applyNumberFormat="1" applyFont="1" applyFill="1" applyAlignment="1">
      <alignment horizontal="center" vertical="center"/>
    </xf>
    <xf numFmtId="38" fontId="7" fillId="0" borderId="29" xfId="3" applyFont="1" applyFill="1" applyBorder="1" applyAlignment="1">
      <alignment vertical="center" wrapText="1"/>
    </xf>
    <xf numFmtId="176" fontId="32" fillId="0" borderId="0" xfId="3" applyNumberFormat="1" applyFont="1" applyFill="1" applyAlignment="1">
      <alignment horizontal="center" vertical="center"/>
    </xf>
    <xf numFmtId="38" fontId="7" fillId="0" borderId="0" xfId="3" applyFont="1" applyFill="1" applyBorder="1" applyAlignment="1">
      <alignment vertical="center" wrapText="1"/>
    </xf>
    <xf numFmtId="38" fontId="32" fillId="0" borderId="0" xfId="3" applyFont="1" applyFill="1" applyAlignment="1">
      <alignment vertical="center" wrapText="1"/>
    </xf>
    <xf numFmtId="38" fontId="32" fillId="0" borderId="0" xfId="3" applyFont="1" applyFill="1" applyAlignment="1">
      <alignment horizontal="center" vertical="center" wrapText="1"/>
    </xf>
    <xf numFmtId="176" fontId="33" fillId="0" borderId="0" xfId="3" applyNumberFormat="1" applyFont="1" applyFill="1" applyAlignment="1">
      <alignment horizontal="center" vertical="center"/>
    </xf>
    <xf numFmtId="38" fontId="33" fillId="0" borderId="0" xfId="3" applyFont="1" applyFill="1" applyAlignment="1">
      <alignment vertical="center" wrapText="1"/>
    </xf>
    <xf numFmtId="0" fontId="10" fillId="0" borderId="0" xfId="0" applyFont="1" applyFill="1">
      <alignment vertical="center"/>
    </xf>
    <xf numFmtId="0" fontId="10" fillId="0" borderId="0" xfId="0" applyFont="1" applyFill="1" applyBorder="1">
      <alignment vertical="center"/>
    </xf>
    <xf numFmtId="0" fontId="10" fillId="0" borderId="1" xfId="0" applyNumberFormat="1" applyFont="1" applyFill="1" applyBorder="1" applyAlignment="1">
      <alignment vertical="center" shrinkToFit="1"/>
    </xf>
    <xf numFmtId="0" fontId="10" fillId="0" borderId="36" xfId="0" applyNumberFormat="1" applyFont="1" applyFill="1" applyBorder="1" applyAlignment="1">
      <alignment vertical="center" shrinkToFit="1"/>
    </xf>
    <xf numFmtId="0" fontId="10" fillId="0" borderId="13" xfId="0" applyNumberFormat="1" applyFont="1" applyFill="1" applyBorder="1" applyAlignment="1">
      <alignment vertical="center" shrinkToFit="1"/>
    </xf>
    <xf numFmtId="0" fontId="10" fillId="0" borderId="63" xfId="0" applyNumberFormat="1" applyFont="1" applyFill="1" applyBorder="1" applyAlignment="1">
      <alignment vertical="center" shrinkToFit="1"/>
    </xf>
    <xf numFmtId="0" fontId="10" fillId="0" borderId="70" xfId="0" applyNumberFormat="1" applyFont="1" applyFill="1" applyBorder="1" applyAlignment="1">
      <alignment vertical="center" shrinkToFit="1"/>
    </xf>
    <xf numFmtId="0" fontId="10" fillId="0" borderId="25" xfId="0" applyNumberFormat="1" applyFont="1" applyFill="1" applyBorder="1" applyAlignment="1">
      <alignment vertical="center" shrinkToFit="1"/>
    </xf>
    <xf numFmtId="0" fontId="10" fillId="0" borderId="5" xfId="0" applyNumberFormat="1" applyFont="1" applyFill="1" applyBorder="1" applyAlignment="1">
      <alignment vertical="center" shrinkToFit="1"/>
    </xf>
    <xf numFmtId="0" fontId="10" fillId="0" borderId="77" xfId="0" applyNumberFormat="1" applyFont="1" applyFill="1" applyBorder="1" applyAlignment="1">
      <alignment vertical="center" shrinkToFit="1"/>
    </xf>
    <xf numFmtId="0" fontId="10" fillId="0" borderId="71" xfId="0" applyFont="1" applyFill="1" applyBorder="1" applyAlignment="1">
      <alignment vertical="center" shrinkToFit="1"/>
    </xf>
    <xf numFmtId="0" fontId="10" fillId="0" borderId="0" xfId="0" applyFont="1" applyFill="1" applyAlignment="1">
      <alignment horizontal="right" vertical="center"/>
    </xf>
    <xf numFmtId="38" fontId="12" fillId="0" borderId="0" xfId="3" applyFont="1" applyFill="1" applyAlignment="1">
      <alignment vertical="center"/>
    </xf>
    <xf numFmtId="38" fontId="12" fillId="0" borderId="0" xfId="3" applyFont="1" applyFill="1" applyBorder="1">
      <alignment vertical="center"/>
    </xf>
    <xf numFmtId="38" fontId="12" fillId="0" borderId="0" xfId="3" applyFont="1" applyFill="1" applyBorder="1" applyAlignment="1">
      <alignment vertical="center"/>
    </xf>
    <xf numFmtId="38" fontId="12" fillId="0" borderId="84" xfId="3" applyFont="1" applyFill="1" applyBorder="1" applyAlignment="1">
      <alignment vertical="center"/>
    </xf>
    <xf numFmtId="38" fontId="12" fillId="0" borderId="64" xfId="3" applyFont="1" applyFill="1" applyBorder="1" applyAlignment="1">
      <alignment vertical="center"/>
    </xf>
    <xf numFmtId="38" fontId="12" fillId="0" borderId="71" xfId="3" applyFont="1" applyFill="1" applyBorder="1" applyAlignment="1">
      <alignment vertical="center"/>
    </xf>
    <xf numFmtId="38" fontId="12" fillId="0" borderId="5" xfId="3" applyFont="1" applyFill="1" applyBorder="1" applyAlignment="1">
      <alignment horizontal="center" vertical="center"/>
    </xf>
    <xf numFmtId="38" fontId="12" fillId="0" borderId="25" xfId="3" applyFont="1" applyFill="1" applyBorder="1" applyAlignment="1">
      <alignment horizontal="center" vertical="center"/>
    </xf>
    <xf numFmtId="38" fontId="12" fillId="0" borderId="84" xfId="3" applyFont="1" applyFill="1" applyBorder="1">
      <alignment vertical="center"/>
    </xf>
    <xf numFmtId="38" fontId="12" fillId="0" borderId="40" xfId="3" applyFont="1" applyFill="1" applyBorder="1">
      <alignment vertical="center"/>
    </xf>
    <xf numFmtId="38" fontId="12" fillId="0" borderId="40" xfId="3" applyFont="1" applyFill="1" applyBorder="1" applyAlignment="1">
      <alignment horizontal="center" vertical="center" wrapText="1"/>
    </xf>
    <xf numFmtId="178" fontId="23" fillId="0" borderId="64" xfId="3" applyNumberFormat="1" applyFont="1" applyFill="1" applyBorder="1" applyAlignment="1">
      <alignment horizontal="right" vertical="center"/>
    </xf>
    <xf numFmtId="178" fontId="23" fillId="0" borderId="158" xfId="3" applyNumberFormat="1" applyFont="1" applyFill="1" applyBorder="1" applyAlignment="1">
      <alignment horizontal="right" vertical="center"/>
    </xf>
    <xf numFmtId="38" fontId="36" fillId="0" borderId="1" xfId="3" applyFont="1" applyFill="1" applyBorder="1" applyAlignment="1">
      <alignment horizontal="center" vertical="center" wrapText="1"/>
    </xf>
    <xf numFmtId="38" fontId="12" fillId="0" borderId="64" xfId="3" applyFont="1" applyFill="1" applyBorder="1">
      <alignment vertical="center"/>
    </xf>
    <xf numFmtId="176" fontId="23" fillId="0" borderId="158" xfId="3" applyNumberFormat="1" applyFont="1" applyFill="1" applyBorder="1" applyAlignment="1">
      <alignment vertical="center" shrinkToFit="1"/>
    </xf>
    <xf numFmtId="38" fontId="12" fillId="0" borderId="71" xfId="3" applyFont="1" applyFill="1" applyBorder="1">
      <alignment vertical="center"/>
    </xf>
    <xf numFmtId="38" fontId="12" fillId="0" borderId="78" xfId="3" applyFont="1" applyFill="1" applyBorder="1">
      <alignment vertical="center"/>
    </xf>
    <xf numFmtId="38" fontId="12" fillId="0" borderId="144" xfId="3" applyFont="1" applyFill="1" applyBorder="1" applyAlignment="1">
      <alignment horizontal="center" vertical="center" wrapText="1"/>
    </xf>
    <xf numFmtId="38" fontId="12" fillId="0" borderId="144" xfId="3" applyFont="1" applyFill="1" applyBorder="1" applyAlignment="1">
      <alignment horizontal="center" vertical="center" shrinkToFit="1"/>
    </xf>
    <xf numFmtId="38" fontId="12" fillId="0" borderId="136" xfId="3" applyFont="1" applyFill="1" applyBorder="1" applyAlignment="1">
      <alignment horizontal="center" vertical="center" wrapText="1"/>
    </xf>
    <xf numFmtId="38" fontId="4" fillId="0" borderId="136" xfId="3" applyFont="1" applyFill="1" applyBorder="1" applyAlignment="1">
      <alignment horizontal="center" vertical="center"/>
    </xf>
    <xf numFmtId="38" fontId="12" fillId="0" borderId="93" xfId="3" applyFont="1" applyFill="1" applyBorder="1" applyAlignment="1">
      <alignment horizontal="center" vertical="center"/>
    </xf>
    <xf numFmtId="38" fontId="12" fillId="0" borderId="95" xfId="3" applyFont="1" applyFill="1" applyBorder="1" applyAlignment="1">
      <alignment horizontal="center" vertical="center"/>
    </xf>
    <xf numFmtId="38" fontId="12" fillId="0" borderId="0" xfId="3" applyFont="1" applyFill="1" applyAlignment="1">
      <alignment horizontal="right" vertical="center"/>
    </xf>
    <xf numFmtId="38" fontId="12" fillId="0" borderId="29" xfId="3" applyFont="1" applyFill="1" applyBorder="1" applyAlignment="1">
      <alignment horizontal="center" vertical="center"/>
    </xf>
    <xf numFmtId="38" fontId="8" fillId="0" borderId="0" xfId="3" applyFont="1" applyFill="1" applyAlignment="1">
      <alignment horizontal="center" vertical="center"/>
    </xf>
    <xf numFmtId="38" fontId="12" fillId="0" borderId="0" xfId="3" applyFont="1" applyFill="1" applyBorder="1" applyAlignment="1">
      <alignment horizontal="center" vertical="center"/>
    </xf>
    <xf numFmtId="38" fontId="36" fillId="0" borderId="0" xfId="3" applyFont="1" applyFill="1">
      <alignment vertical="center"/>
    </xf>
    <xf numFmtId="176" fontId="36" fillId="0" borderId="0" xfId="3" applyNumberFormat="1" applyFont="1" applyFill="1">
      <alignment vertical="center"/>
    </xf>
    <xf numFmtId="0" fontId="36" fillId="0" borderId="0" xfId="0" applyFont="1" applyFill="1" applyAlignment="1">
      <alignment vertical="center"/>
    </xf>
    <xf numFmtId="0" fontId="12" fillId="0" borderId="0" xfId="0" applyFont="1" applyFill="1" applyAlignment="1">
      <alignment vertical="center"/>
    </xf>
    <xf numFmtId="38" fontId="37" fillId="0" borderId="0" xfId="3" applyFont="1" applyFill="1">
      <alignment vertical="center"/>
    </xf>
    <xf numFmtId="176" fontId="10" fillId="0" borderId="0" xfId="3" applyNumberFormat="1" applyFont="1" applyFill="1" applyBorder="1" applyAlignment="1">
      <alignment vertical="center"/>
    </xf>
    <xf numFmtId="38" fontId="10" fillId="0" borderId="0" xfId="3" applyFont="1" applyFill="1" applyBorder="1" applyAlignment="1">
      <alignment vertical="center"/>
    </xf>
    <xf numFmtId="38" fontId="10" fillId="0" borderId="53" xfId="3" applyFont="1" applyFill="1" applyBorder="1" applyAlignment="1">
      <alignment vertical="center"/>
    </xf>
    <xf numFmtId="38" fontId="10" fillId="0" borderId="40" xfId="3" applyFont="1" applyFill="1" applyBorder="1" applyAlignment="1">
      <alignment vertical="center"/>
    </xf>
    <xf numFmtId="38" fontId="10" fillId="0" borderId="30" xfId="3" applyFont="1" applyFill="1" applyBorder="1" applyAlignment="1">
      <alignment vertical="center"/>
    </xf>
    <xf numFmtId="38" fontId="15" fillId="0" borderId="67" xfId="3" applyFont="1" applyFill="1" applyBorder="1">
      <alignment vertical="center"/>
    </xf>
    <xf numFmtId="38" fontId="10" fillId="0" borderId="90" xfId="3" applyFont="1" applyFill="1" applyBorder="1">
      <alignment vertical="center"/>
    </xf>
    <xf numFmtId="38" fontId="10" fillId="0" borderId="36" xfId="3" applyFont="1" applyFill="1" applyBorder="1">
      <alignment vertical="center"/>
    </xf>
    <xf numFmtId="38" fontId="15" fillId="0" borderId="74" xfId="3" applyFont="1" applyFill="1" applyBorder="1">
      <alignment vertical="center"/>
    </xf>
    <xf numFmtId="38" fontId="10" fillId="0" borderId="75" xfId="3" applyFont="1" applyFill="1" applyBorder="1" applyProtection="1">
      <alignment vertical="center"/>
      <protection locked="0"/>
    </xf>
    <xf numFmtId="38" fontId="10" fillId="0" borderId="92" xfId="3" applyFont="1" applyFill="1" applyBorder="1">
      <alignment vertical="center"/>
    </xf>
    <xf numFmtId="38" fontId="15" fillId="0" borderId="159" xfId="3" applyFont="1" applyFill="1" applyBorder="1">
      <alignment vertical="center"/>
    </xf>
    <xf numFmtId="38" fontId="10" fillId="0" borderId="82" xfId="3" applyFont="1" applyFill="1" applyBorder="1" applyProtection="1">
      <alignment vertical="center"/>
      <protection locked="0"/>
    </xf>
    <xf numFmtId="38" fontId="10" fillId="0" borderId="115" xfId="3" applyFont="1" applyFill="1" applyBorder="1">
      <alignment vertical="center"/>
    </xf>
    <xf numFmtId="38" fontId="10" fillId="0" borderId="25" xfId="3" applyFont="1" applyFill="1" applyBorder="1">
      <alignment vertical="center"/>
    </xf>
    <xf numFmtId="38" fontId="10" fillId="0" borderId="127" xfId="3" applyFont="1" applyFill="1" applyBorder="1">
      <alignment vertical="center"/>
    </xf>
    <xf numFmtId="38" fontId="10" fillId="0" borderId="75" xfId="3" applyFont="1" applyFill="1" applyBorder="1">
      <alignment vertical="center"/>
    </xf>
    <xf numFmtId="38" fontId="10" fillId="0" borderId="93" xfId="3" applyFont="1" applyFill="1" applyBorder="1">
      <alignment vertical="center"/>
    </xf>
    <xf numFmtId="38" fontId="10" fillId="0" borderId="114" xfId="3" applyFont="1" applyFill="1" applyBorder="1" applyAlignment="1">
      <alignment horizontal="center" vertical="center"/>
    </xf>
    <xf numFmtId="38" fontId="10" fillId="0" borderId="145" xfId="3" applyFont="1" applyFill="1" applyBorder="1" applyAlignment="1">
      <alignment horizontal="center" vertical="center"/>
    </xf>
    <xf numFmtId="38" fontId="10" fillId="0" borderId="126" xfId="3" applyFont="1" applyFill="1" applyBorder="1" applyAlignment="1">
      <alignment horizontal="center" vertical="center"/>
    </xf>
    <xf numFmtId="176" fontId="10" fillId="0" borderId="78" xfId="1" applyNumberFormat="1" applyFont="1" applyFill="1" applyBorder="1" applyProtection="1">
      <alignment vertical="center"/>
      <protection locked="0"/>
    </xf>
    <xf numFmtId="176" fontId="10" fillId="0" borderId="94" xfId="1" applyNumberFormat="1" applyFont="1" applyFill="1" applyBorder="1" applyProtection="1">
      <alignment vertical="center"/>
      <protection locked="0"/>
    </xf>
    <xf numFmtId="176" fontId="10" fillId="0" borderId="79" xfId="1" applyNumberFormat="1" applyFont="1" applyFill="1" applyBorder="1" applyProtection="1">
      <alignment vertical="center"/>
      <protection locked="0"/>
    </xf>
    <xf numFmtId="176" fontId="10" fillId="0" borderId="80" xfId="1" applyNumberFormat="1" applyFont="1" applyFill="1" applyBorder="1" applyProtection="1">
      <alignment vertical="center"/>
      <protection locked="0"/>
    </xf>
    <xf numFmtId="38" fontId="15" fillId="0" borderId="81" xfId="3" applyFont="1" applyFill="1" applyBorder="1">
      <alignment vertical="center"/>
    </xf>
    <xf numFmtId="38" fontId="10" fillId="0" borderId="82" xfId="3" quotePrefix="1" applyFont="1" applyFill="1" applyBorder="1" applyAlignment="1">
      <alignment horizontal="right" vertical="center"/>
    </xf>
    <xf numFmtId="38" fontId="10" fillId="0" borderId="29" xfId="3" applyFont="1" applyFill="1" applyBorder="1">
      <alignment vertical="center"/>
    </xf>
    <xf numFmtId="176" fontId="10" fillId="0" borderId="85" xfId="3" applyNumberFormat="1" applyFont="1" applyFill="1" applyBorder="1" applyAlignment="1">
      <alignment horizontal="center" vertical="center"/>
    </xf>
    <xf numFmtId="176" fontId="10" fillId="0" borderId="88" xfId="3" applyNumberFormat="1" applyFont="1" applyFill="1" applyBorder="1" applyAlignment="1">
      <alignment horizontal="center" vertical="center"/>
    </xf>
    <xf numFmtId="176" fontId="10" fillId="0" borderId="86" xfId="3" applyNumberFormat="1" applyFont="1" applyFill="1" applyBorder="1" applyAlignment="1">
      <alignment horizontal="center" vertical="center"/>
    </xf>
    <xf numFmtId="176" fontId="10" fillId="0" borderId="30" xfId="3" applyNumberFormat="1" applyFont="1" applyFill="1" applyBorder="1" applyAlignment="1">
      <alignment horizontal="center" vertical="center"/>
    </xf>
    <xf numFmtId="176" fontId="10" fillId="0" borderId="0" xfId="3" applyNumberFormat="1" applyFont="1" applyFill="1" applyBorder="1" applyAlignment="1">
      <alignment horizontal="right" vertical="center"/>
    </xf>
    <xf numFmtId="9" fontId="10" fillId="0" borderId="0" xfId="1" applyNumberFormat="1" applyFont="1" applyFill="1" applyBorder="1" applyAlignment="1" applyProtection="1">
      <alignment horizontal="center" vertical="center"/>
      <protection locked="0"/>
    </xf>
    <xf numFmtId="179" fontId="10" fillId="0" borderId="0" xfId="3" applyNumberFormat="1" applyFont="1" applyFill="1" applyBorder="1" applyAlignment="1">
      <alignment horizontal="center" vertical="center"/>
    </xf>
    <xf numFmtId="176" fontId="10" fillId="0" borderId="0" xfId="3" applyNumberFormat="1" applyFont="1" applyFill="1" applyBorder="1" applyAlignment="1">
      <alignment horizontal="center" vertical="center"/>
    </xf>
    <xf numFmtId="176" fontId="26" fillId="0" borderId="0" xfId="3" applyNumberFormat="1" applyFont="1" applyFill="1" applyBorder="1" applyAlignment="1">
      <alignment vertical="center"/>
    </xf>
    <xf numFmtId="38" fontId="26" fillId="0" borderId="0" xfId="3" applyFont="1" applyFill="1" applyBorder="1" applyAlignment="1">
      <alignment vertical="center"/>
    </xf>
    <xf numFmtId="38" fontId="1" fillId="0" borderId="0" xfId="3" applyFont="1" applyFill="1" applyBorder="1" applyAlignment="1">
      <alignment vertical="center"/>
    </xf>
    <xf numFmtId="38" fontId="15" fillId="0" borderId="165" xfId="3" applyFont="1" applyFill="1" applyBorder="1">
      <alignment vertical="center"/>
    </xf>
    <xf numFmtId="38" fontId="10" fillId="0" borderId="94" xfId="3" applyFont="1" applyFill="1" applyBorder="1">
      <alignment vertical="center"/>
    </xf>
    <xf numFmtId="38" fontId="10" fillId="0" borderId="116" xfId="3" applyFont="1" applyFill="1" applyBorder="1" applyAlignment="1">
      <alignment horizontal="center" vertical="center"/>
    </xf>
    <xf numFmtId="38" fontId="10" fillId="0" borderId="131" xfId="3" applyFont="1" applyFill="1" applyBorder="1" applyAlignment="1">
      <alignment horizontal="center" vertical="center"/>
    </xf>
    <xf numFmtId="176" fontId="11" fillId="0" borderId="78" xfId="3" applyNumberFormat="1" applyFont="1" applyFill="1" applyBorder="1" applyAlignment="1">
      <alignment horizontal="right" vertical="center"/>
    </xf>
    <xf numFmtId="176" fontId="11" fillId="0" borderId="94" xfId="3" applyNumberFormat="1" applyFont="1" applyFill="1" applyBorder="1" applyAlignment="1">
      <alignment horizontal="right" vertical="center"/>
    </xf>
    <xf numFmtId="176" fontId="11" fillId="0" borderId="79" xfId="3" applyNumberFormat="1" applyFont="1" applyFill="1" applyBorder="1" applyAlignment="1">
      <alignment horizontal="right" vertical="center"/>
    </xf>
    <xf numFmtId="38" fontId="15" fillId="0" borderId="166" xfId="3" applyFont="1" applyFill="1" applyBorder="1">
      <alignment vertical="center"/>
    </xf>
    <xf numFmtId="38" fontId="10" fillId="0" borderId="166" xfId="3" quotePrefix="1" applyFont="1" applyFill="1" applyBorder="1" applyAlignment="1">
      <alignment horizontal="right" vertical="center"/>
    </xf>
    <xf numFmtId="38" fontId="10" fillId="0" borderId="29" xfId="3" applyFont="1" applyFill="1" applyBorder="1" applyAlignment="1">
      <alignment vertical="center"/>
    </xf>
    <xf numFmtId="38" fontId="33" fillId="0" borderId="0" xfId="3" applyFont="1" applyFill="1" applyBorder="1" applyAlignment="1">
      <alignment wrapText="1"/>
    </xf>
    <xf numFmtId="38" fontId="7" fillId="0" borderId="0" xfId="3" applyFont="1" applyFill="1" applyBorder="1" applyAlignment="1">
      <alignment vertical="center"/>
    </xf>
    <xf numFmtId="0" fontId="38" fillId="0" borderId="0" xfId="3" applyNumberFormat="1" applyFont="1" applyFill="1" applyBorder="1" applyAlignment="1">
      <alignment horizontal="center" vertical="center" shrinkToFit="1"/>
    </xf>
    <xf numFmtId="38" fontId="3" fillId="0" borderId="0" xfId="3" applyFont="1" applyFill="1" applyBorder="1" applyAlignment="1">
      <alignment vertical="center"/>
    </xf>
    <xf numFmtId="38" fontId="3" fillId="0" borderId="29" xfId="3" applyFont="1" applyFill="1" applyBorder="1" applyAlignment="1">
      <alignment vertical="center"/>
    </xf>
    <xf numFmtId="38" fontId="3" fillId="0" borderId="0" xfId="3" applyFont="1" applyFill="1">
      <alignment vertical="center"/>
    </xf>
    <xf numFmtId="176" fontId="3" fillId="0" borderId="0" xfId="3" applyNumberFormat="1" applyFont="1" applyFill="1">
      <alignment vertical="center"/>
    </xf>
    <xf numFmtId="38" fontId="15" fillId="0" borderId="0" xfId="3" applyFont="1" applyFill="1" applyBorder="1">
      <alignment vertical="center"/>
    </xf>
    <xf numFmtId="38" fontId="10" fillId="0" borderId="0" xfId="3" applyFont="1" applyFill="1" applyBorder="1" applyProtection="1">
      <alignment vertical="center"/>
      <protection locked="0"/>
    </xf>
    <xf numFmtId="176" fontId="40" fillId="0" borderId="0" xfId="3" applyNumberFormat="1" applyFont="1" applyFill="1" applyBorder="1" applyAlignment="1">
      <alignment horizontal="right" vertical="center"/>
    </xf>
    <xf numFmtId="176" fontId="41" fillId="0" borderId="0" xfId="3" applyNumberFormat="1" applyFont="1" applyFill="1" applyBorder="1" applyAlignment="1">
      <alignment vertical="center"/>
    </xf>
    <xf numFmtId="0" fontId="6" fillId="0" borderId="29" xfId="3" applyNumberFormat="1" applyFont="1" applyFill="1" applyBorder="1" applyAlignment="1">
      <alignment horizontal="right" vertical="center"/>
    </xf>
    <xf numFmtId="0" fontId="6" fillId="0" borderId="29" xfId="3" applyNumberFormat="1" applyFont="1" applyFill="1" applyBorder="1" applyAlignment="1">
      <alignment vertical="center" shrinkToFit="1"/>
    </xf>
    <xf numFmtId="176" fontId="3" fillId="0" borderId="0" xfId="3" applyNumberFormat="1" applyFont="1" applyFill="1" applyBorder="1">
      <alignment vertical="center"/>
    </xf>
    <xf numFmtId="38" fontId="3" fillId="0" borderId="0" xfId="3" applyFont="1" applyFill="1" applyBorder="1">
      <alignment vertical="center"/>
    </xf>
    <xf numFmtId="38" fontId="7" fillId="0" borderId="0" xfId="3" applyFont="1" applyFill="1" applyBorder="1">
      <alignment vertical="center"/>
    </xf>
    <xf numFmtId="0" fontId="6" fillId="4" borderId="36" xfId="0" applyFont="1" applyFill="1" applyBorder="1" applyAlignment="1">
      <alignment horizontal="center" vertical="top" shrinkToFit="1"/>
    </xf>
    <xf numFmtId="0" fontId="6" fillId="4" borderId="5" xfId="0" applyFont="1" applyFill="1" applyBorder="1" applyAlignment="1">
      <alignment horizontal="center" vertical="top" shrinkToFit="1"/>
    </xf>
    <xf numFmtId="176" fontId="5" fillId="4" borderId="1" xfId="2" applyNumberFormat="1" applyFont="1" applyFill="1" applyBorder="1" applyAlignment="1">
      <alignment vertical="center" shrinkToFit="1"/>
    </xf>
    <xf numFmtId="176" fontId="5" fillId="4" borderId="13" xfId="2" applyNumberFormat="1" applyFont="1" applyFill="1" applyBorder="1" applyAlignment="1">
      <alignment vertical="center" shrinkToFit="1"/>
    </xf>
    <xf numFmtId="180" fontId="3" fillId="2" borderId="1" xfId="0" applyNumberFormat="1" applyFont="1" applyFill="1" applyBorder="1" applyAlignment="1">
      <alignment vertical="center" shrinkToFit="1"/>
    </xf>
    <xf numFmtId="180" fontId="7" fillId="2" borderId="1" xfId="2" applyNumberFormat="1" applyFont="1" applyFill="1" applyBorder="1" applyAlignment="1">
      <alignment vertical="center" shrinkToFit="1"/>
    </xf>
    <xf numFmtId="176" fontId="7" fillId="2" borderId="30" xfId="2" applyNumberFormat="1" applyFont="1" applyFill="1" applyBorder="1" applyAlignment="1">
      <alignment vertical="center" shrinkToFit="1"/>
    </xf>
    <xf numFmtId="176" fontId="7" fillId="2" borderId="13" xfId="2" applyNumberFormat="1" applyFont="1" applyFill="1" applyBorder="1" applyAlignment="1">
      <alignment vertical="center" shrinkToFit="1"/>
    </xf>
    <xf numFmtId="176" fontId="7" fillId="2" borderId="16" xfId="2" applyNumberFormat="1" applyFont="1" applyFill="1" applyBorder="1" applyAlignment="1">
      <alignment vertical="center" shrinkToFit="1"/>
    </xf>
    <xf numFmtId="176" fontId="7" fillId="2" borderId="31" xfId="2" applyNumberFormat="1" applyFont="1" applyFill="1" applyBorder="1" applyAlignment="1">
      <alignment vertical="center" shrinkToFit="1"/>
    </xf>
    <xf numFmtId="176" fontId="7" fillId="2" borderId="17" xfId="2" applyNumberFormat="1" applyFont="1" applyFill="1" applyBorder="1" applyAlignment="1">
      <alignment vertical="center" shrinkToFit="1"/>
    </xf>
    <xf numFmtId="176" fontId="7" fillId="2" borderId="22" xfId="2" applyNumberFormat="1" applyFont="1" applyFill="1" applyBorder="1" applyAlignment="1">
      <alignment vertical="center" shrinkToFit="1"/>
    </xf>
    <xf numFmtId="176" fontId="7" fillId="2" borderId="33" xfId="2" applyNumberFormat="1" applyFont="1" applyFill="1" applyBorder="1" applyAlignment="1">
      <alignment vertical="center" shrinkToFit="1"/>
    </xf>
    <xf numFmtId="0" fontId="3" fillId="2" borderId="29" xfId="0" applyFont="1" applyFill="1" applyBorder="1" applyAlignment="1">
      <alignment horizontal="center" vertical="center"/>
    </xf>
    <xf numFmtId="176" fontId="7" fillId="4" borderId="1" xfId="2" applyNumberFormat="1" applyFont="1" applyFill="1" applyBorder="1" applyAlignment="1">
      <alignment vertical="center" shrinkToFit="1"/>
    </xf>
    <xf numFmtId="176" fontId="7" fillId="4" borderId="32"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6" fontId="5" fillId="2" borderId="13" xfId="2" applyNumberFormat="1" applyFont="1" applyFill="1" applyBorder="1" applyAlignment="1">
      <alignment vertical="center" shrinkToFit="1"/>
    </xf>
    <xf numFmtId="176" fontId="5" fillId="2" borderId="5" xfId="2" applyNumberFormat="1" applyFont="1" applyFill="1" applyBorder="1" applyAlignment="1">
      <alignment vertical="center" shrinkToFit="1"/>
    </xf>
    <xf numFmtId="10" fontId="23" fillId="2" borderId="96" xfId="2" applyNumberFormat="1" applyFont="1" applyFill="1" applyBorder="1" applyAlignment="1">
      <alignment horizontal="right" vertical="center" shrinkToFit="1"/>
    </xf>
    <xf numFmtId="10" fontId="23" fillId="2" borderId="63" xfId="2" applyNumberFormat="1" applyFont="1" applyFill="1" applyBorder="1" applyAlignment="1">
      <alignment horizontal="right" vertical="center" shrinkToFit="1"/>
    </xf>
    <xf numFmtId="10" fontId="23" fillId="2" borderId="1" xfId="2" applyNumberFormat="1" applyFont="1" applyFill="1" applyBorder="1" applyAlignment="1">
      <alignment horizontal="right" vertical="center" shrinkToFit="1"/>
    </xf>
    <xf numFmtId="10" fontId="23" fillId="2" borderId="77" xfId="2" applyNumberFormat="1" applyFont="1" applyFill="1" applyBorder="1" applyAlignment="1">
      <alignment horizontal="right" vertical="center" shrinkToFit="1"/>
    </xf>
    <xf numFmtId="10" fontId="23" fillId="2" borderId="70" xfId="2" applyNumberFormat="1" applyFont="1" applyFill="1" applyBorder="1" applyAlignment="1">
      <alignment horizontal="right" vertical="center" shrinkToFit="1"/>
    </xf>
    <xf numFmtId="38" fontId="23" fillId="2" borderId="96" xfId="2" applyFont="1" applyFill="1" applyBorder="1" applyAlignment="1">
      <alignment horizontal="right" vertical="center" shrinkToFit="1"/>
    </xf>
    <xf numFmtId="38" fontId="23" fillId="2" borderId="63" xfId="2" applyFont="1" applyFill="1" applyBorder="1" applyAlignment="1">
      <alignment horizontal="right" vertical="center" shrinkToFit="1"/>
    </xf>
    <xf numFmtId="38" fontId="23" fillId="2" borderId="1" xfId="2" applyFont="1" applyFill="1" applyBorder="1" applyAlignment="1">
      <alignment horizontal="right" vertical="center" shrinkToFit="1"/>
    </xf>
    <xf numFmtId="38" fontId="23" fillId="2" borderId="77" xfId="2" applyFont="1" applyFill="1" applyBorder="1" applyAlignment="1">
      <alignment horizontal="right" vertical="center" shrinkToFit="1"/>
    </xf>
    <xf numFmtId="38" fontId="23" fillId="2" borderId="70" xfId="2" applyFont="1" applyFill="1" applyBorder="1" applyAlignment="1">
      <alignment horizontal="right" vertical="center" shrinkToFit="1"/>
    </xf>
    <xf numFmtId="38" fontId="23" fillId="2" borderId="87" xfId="2" applyFont="1" applyFill="1" applyBorder="1" applyAlignment="1">
      <alignment horizontal="right" vertical="center" shrinkToFit="1"/>
    </xf>
    <xf numFmtId="38" fontId="23" fillId="2" borderId="89" xfId="2" applyFont="1" applyFill="1" applyBorder="1" applyAlignment="1">
      <alignment horizontal="right" vertical="center" shrinkToFit="1"/>
    </xf>
    <xf numFmtId="38" fontId="23" fillId="2" borderId="88" xfId="2" applyFont="1" applyFill="1" applyBorder="1" applyAlignment="1">
      <alignment horizontal="right" vertical="center" shrinkToFit="1"/>
    </xf>
    <xf numFmtId="38" fontId="23" fillId="2" borderId="85" xfId="2" applyFont="1" applyFill="1" applyBorder="1" applyAlignment="1">
      <alignment horizontal="right" vertical="center" shrinkToFit="1"/>
    </xf>
    <xf numFmtId="38" fontId="23" fillId="2" borderId="53" xfId="2" applyFont="1" applyFill="1" applyBorder="1" applyAlignment="1">
      <alignment horizontal="right" vertical="center" shrinkToFit="1"/>
    </xf>
    <xf numFmtId="38" fontId="23" fillId="2" borderId="86" xfId="2" applyFont="1" applyFill="1" applyBorder="1" applyAlignment="1">
      <alignment horizontal="right" vertical="center" shrinkToFit="1"/>
    </xf>
    <xf numFmtId="10" fontId="26" fillId="2" borderId="106" xfId="9" applyNumberFormat="1" applyFont="1" applyFill="1" applyBorder="1" applyAlignment="1">
      <alignment horizontal="center" vertical="center" shrinkToFit="1"/>
    </xf>
    <xf numFmtId="10" fontId="26" fillId="2" borderId="108" xfId="9" applyNumberFormat="1" applyFont="1" applyFill="1" applyBorder="1" applyAlignment="1">
      <alignment horizontal="center" vertical="center" shrinkToFit="1"/>
    </xf>
    <xf numFmtId="10" fontId="26" fillId="2" borderId="107" xfId="9" applyNumberFormat="1" applyFont="1" applyFill="1" applyBorder="1" applyAlignment="1">
      <alignment horizontal="center" vertical="center" shrinkToFit="1"/>
    </xf>
    <xf numFmtId="10" fontId="26" fillId="2" borderId="104" xfId="9" applyNumberFormat="1" applyFont="1" applyFill="1" applyBorder="1" applyAlignment="1">
      <alignment horizontal="center" vertical="center" shrinkToFit="1"/>
    </xf>
    <xf numFmtId="10" fontId="26" fillId="2" borderId="13" xfId="9" applyNumberFormat="1" applyFont="1" applyFill="1" applyBorder="1" applyAlignment="1">
      <alignment horizontal="center" vertical="center" shrinkToFit="1"/>
    </xf>
    <xf numFmtId="10" fontId="26" fillId="2" borderId="105" xfId="9" applyNumberFormat="1" applyFont="1" applyFill="1" applyBorder="1" applyAlignment="1">
      <alignment horizontal="center" vertical="center" shrinkToFit="1"/>
    </xf>
    <xf numFmtId="38" fontId="4" fillId="4" borderId="86" xfId="2" applyFont="1" applyFill="1" applyBorder="1" applyAlignment="1">
      <alignment horizontal="center" vertical="center" shrinkToFit="1"/>
    </xf>
    <xf numFmtId="38" fontId="4" fillId="4" borderId="85" xfId="2" applyFont="1" applyFill="1" applyBorder="1" applyAlignment="1">
      <alignment horizontal="center" vertical="center" shrinkToFit="1"/>
    </xf>
    <xf numFmtId="38" fontId="23" fillId="4" borderId="99" xfId="2" applyFont="1" applyFill="1" applyBorder="1" applyAlignment="1">
      <alignment horizontal="right" vertical="center" shrinkToFit="1"/>
    </xf>
    <xf numFmtId="38" fontId="23" fillId="4" borderId="101" xfId="2" applyFont="1" applyFill="1" applyBorder="1" applyAlignment="1">
      <alignment horizontal="right" vertical="center" shrinkToFit="1"/>
    </xf>
    <xf numFmtId="38" fontId="23" fillId="4" borderId="100" xfId="2" applyFont="1" applyFill="1" applyBorder="1" applyAlignment="1">
      <alignment horizontal="right" vertical="center" shrinkToFit="1"/>
    </xf>
    <xf numFmtId="38" fontId="23" fillId="4" borderId="97" xfId="2" applyFont="1" applyFill="1" applyBorder="1" applyAlignment="1">
      <alignment horizontal="right" vertical="center" shrinkToFit="1"/>
    </xf>
    <xf numFmtId="38" fontId="23" fillId="4" borderId="66" xfId="2" applyFont="1" applyFill="1" applyBorder="1" applyAlignment="1">
      <alignment horizontal="right" vertical="center" shrinkToFit="1"/>
    </xf>
    <xf numFmtId="38" fontId="23" fillId="4" borderId="91" xfId="2" applyFont="1" applyFill="1" applyBorder="1" applyAlignment="1">
      <alignment horizontal="right" vertical="center" shrinkToFit="1"/>
    </xf>
    <xf numFmtId="38" fontId="23" fillId="4" borderId="90" xfId="2" applyFont="1" applyFill="1" applyBorder="1" applyAlignment="1">
      <alignment horizontal="right" vertical="center" shrinkToFit="1"/>
    </xf>
    <xf numFmtId="38" fontId="23" fillId="4" borderId="64" xfId="2" applyFont="1" applyFill="1" applyBorder="1" applyAlignment="1">
      <alignment horizontal="right" vertical="center" shrinkToFit="1"/>
    </xf>
    <xf numFmtId="38" fontId="23" fillId="4" borderId="98" xfId="2" applyFont="1" applyFill="1" applyBorder="1" applyAlignment="1">
      <alignment horizontal="right" vertical="center" shrinkToFit="1"/>
    </xf>
    <xf numFmtId="38" fontId="23" fillId="4" borderId="65" xfId="2" applyFont="1" applyFill="1" applyBorder="1" applyAlignment="1">
      <alignment horizontal="right" vertical="center" shrinkToFit="1"/>
    </xf>
    <xf numFmtId="38" fontId="23" fillId="4" borderId="80" xfId="2" applyFont="1" applyFill="1" applyBorder="1" applyAlignment="1">
      <alignment horizontal="right" vertical="center" shrinkToFit="1"/>
    </xf>
    <xf numFmtId="38" fontId="23" fillId="4" borderId="95" xfId="2" applyFont="1" applyFill="1" applyBorder="1" applyAlignment="1">
      <alignment horizontal="right" vertical="center" shrinkToFit="1"/>
    </xf>
    <xf numFmtId="38" fontId="23" fillId="4" borderId="94" xfId="2" applyFont="1" applyFill="1" applyBorder="1" applyAlignment="1">
      <alignment horizontal="right" vertical="center" shrinkToFit="1"/>
    </xf>
    <xf numFmtId="38" fontId="23" fillId="4" borderId="78" xfId="2" applyFont="1" applyFill="1" applyBorder="1" applyAlignment="1">
      <alignment horizontal="right" vertical="center" shrinkToFit="1"/>
    </xf>
    <xf numFmtId="38" fontId="23" fillId="4" borderId="73" xfId="2" applyFont="1" applyFill="1" applyBorder="1" applyAlignment="1">
      <alignment horizontal="right" vertical="center" shrinkToFit="1"/>
    </xf>
    <xf numFmtId="38" fontId="23" fillId="4" borderId="93" xfId="2" applyFont="1" applyFill="1" applyBorder="1" applyAlignment="1">
      <alignment horizontal="right" vertical="center" shrinkToFit="1"/>
    </xf>
    <xf numFmtId="38" fontId="23" fillId="4" borderId="92" xfId="2" applyFont="1" applyFill="1" applyBorder="1" applyAlignment="1">
      <alignment horizontal="right" vertical="center" shrinkToFit="1"/>
    </xf>
    <xf numFmtId="38" fontId="23" fillId="4" borderId="71" xfId="2" applyFont="1" applyFill="1" applyBorder="1" applyAlignment="1">
      <alignment horizontal="right" vertical="center" shrinkToFit="1"/>
    </xf>
    <xf numFmtId="38" fontId="23" fillId="4" borderId="79" xfId="2" applyFont="1" applyFill="1" applyBorder="1" applyAlignment="1">
      <alignment horizontal="right" vertical="center" shrinkToFit="1"/>
    </xf>
    <xf numFmtId="38" fontId="23" fillId="4" borderId="72" xfId="2" applyFont="1" applyFill="1" applyBorder="1" applyAlignment="1">
      <alignment horizontal="right" vertical="center" shrinkToFit="1"/>
    </xf>
    <xf numFmtId="38" fontId="23" fillId="2" borderId="132" xfId="2" applyFont="1" applyFill="1" applyBorder="1" applyAlignment="1">
      <alignment horizontal="right" vertical="center" shrinkToFit="1"/>
    </xf>
    <xf numFmtId="38" fontId="23" fillId="2" borderId="67" xfId="2" applyFont="1" applyFill="1" applyBorder="1" applyAlignment="1">
      <alignment horizontal="right" vertical="center" shrinkToFit="1"/>
    </xf>
    <xf numFmtId="38" fontId="23" fillId="2" borderId="81" xfId="2" applyFont="1" applyFill="1" applyBorder="1" applyAlignment="1">
      <alignment horizontal="right" vertical="center" shrinkToFit="1"/>
    </xf>
    <xf numFmtId="38" fontId="23" fillId="2" borderId="74" xfId="2" applyFont="1" applyFill="1" applyBorder="1" applyAlignment="1">
      <alignment horizontal="right" vertical="center" shrinkToFit="1"/>
    </xf>
    <xf numFmtId="38" fontId="23" fillId="2" borderId="111" xfId="2" applyFont="1" applyFill="1" applyBorder="1" applyAlignment="1">
      <alignment horizontal="right" vertical="center" shrinkToFit="1"/>
    </xf>
    <xf numFmtId="38" fontId="23" fillId="2" borderId="123" xfId="2" applyFont="1" applyFill="1" applyBorder="1" applyAlignment="1">
      <alignment horizontal="right" vertical="center" shrinkToFit="1"/>
    </xf>
    <xf numFmtId="38" fontId="23" fillId="2" borderId="13" xfId="2" applyFont="1" applyFill="1" applyBorder="1" applyAlignment="1">
      <alignment horizontal="right" vertical="center" shrinkToFit="1"/>
    </xf>
    <xf numFmtId="38" fontId="23" fillId="2" borderId="80" xfId="2" applyFont="1" applyFill="1" applyBorder="1" applyAlignment="1">
      <alignment horizontal="right" vertical="center" shrinkToFit="1"/>
    </xf>
    <xf numFmtId="38" fontId="23" fillId="2" borderId="79" xfId="2" applyFont="1" applyFill="1" applyBorder="1" applyAlignment="1">
      <alignment horizontal="right" vertical="center" shrinkToFit="1"/>
    </xf>
    <xf numFmtId="38" fontId="23" fillId="2" borderId="78" xfId="2" applyFont="1" applyFill="1" applyBorder="1" applyAlignment="1">
      <alignment horizontal="right" vertical="center" shrinkToFit="1"/>
    </xf>
    <xf numFmtId="38" fontId="23" fillId="2" borderId="73" xfId="2" applyFont="1" applyFill="1" applyBorder="1" applyAlignment="1">
      <alignment horizontal="right" vertical="center" shrinkToFit="1"/>
    </xf>
    <xf numFmtId="38" fontId="23" fillId="2" borderId="72" xfId="2" applyFont="1" applyFill="1" applyBorder="1" applyAlignment="1">
      <alignment horizontal="right" vertical="center" shrinkToFit="1"/>
    </xf>
    <xf numFmtId="38" fontId="23" fillId="2" borderId="71" xfId="2" applyFont="1" applyFill="1" applyBorder="1" applyAlignment="1">
      <alignment horizontal="right" vertical="center" shrinkToFit="1"/>
    </xf>
    <xf numFmtId="10" fontId="23" fillId="2" borderId="63" xfId="2" applyNumberFormat="1" applyFont="1" applyFill="1" applyBorder="1" applyAlignment="1">
      <alignment horizontal="center" vertical="center" shrinkToFit="1"/>
    </xf>
    <xf numFmtId="10" fontId="23" fillId="2" borderId="66" xfId="2" applyNumberFormat="1" applyFont="1" applyFill="1" applyBorder="1" applyAlignment="1">
      <alignment horizontal="center" vertical="center" shrinkToFit="1"/>
    </xf>
    <xf numFmtId="10" fontId="23" fillId="2" borderId="65" xfId="2" applyNumberFormat="1" applyFont="1" applyFill="1" applyBorder="1" applyAlignment="1">
      <alignment horizontal="center" vertical="center" shrinkToFit="1"/>
    </xf>
    <xf numFmtId="10" fontId="23" fillId="2" borderId="64" xfId="2" applyNumberFormat="1" applyFont="1" applyFill="1" applyBorder="1" applyAlignment="1">
      <alignment horizontal="center" vertical="center" shrinkToFit="1"/>
    </xf>
    <xf numFmtId="38" fontId="23" fillId="2" borderId="106" xfId="2" applyFont="1" applyFill="1" applyBorder="1" applyAlignment="1">
      <alignment horizontal="right" vertical="center" shrinkToFit="1"/>
    </xf>
    <xf numFmtId="38" fontId="23" fillId="2" borderId="108" xfId="2" applyFont="1" applyFill="1" applyBorder="1" applyAlignment="1">
      <alignment horizontal="right" vertical="center" shrinkToFit="1"/>
    </xf>
    <xf numFmtId="38" fontId="23" fillId="2" borderId="107" xfId="2" applyFont="1" applyFill="1" applyBorder="1" applyAlignment="1">
      <alignment horizontal="right" vertical="center" shrinkToFit="1"/>
    </xf>
    <xf numFmtId="38" fontId="23" fillId="2" borderId="104" xfId="2" applyFont="1" applyFill="1" applyBorder="1" applyAlignment="1">
      <alignment horizontal="right" vertical="center" shrinkToFit="1"/>
    </xf>
    <xf numFmtId="38" fontId="23" fillId="2" borderId="105" xfId="2" applyFont="1" applyFill="1" applyBorder="1" applyAlignment="1">
      <alignment horizontal="right" vertical="center" shrinkToFit="1"/>
    </xf>
    <xf numFmtId="38" fontId="23" fillId="2" borderId="99" xfId="2" applyFont="1" applyFill="1" applyBorder="1" applyAlignment="1">
      <alignment horizontal="right" vertical="center" shrinkToFit="1"/>
    </xf>
    <xf numFmtId="38" fontId="23" fillId="2" borderId="101" xfId="2" applyFont="1" applyFill="1" applyBorder="1" applyAlignment="1">
      <alignment horizontal="right" vertical="center" shrinkToFit="1"/>
    </xf>
    <xf numFmtId="38" fontId="23" fillId="2" borderId="100" xfId="2" applyFont="1" applyFill="1" applyBorder="1" applyAlignment="1">
      <alignment horizontal="right" vertical="center" shrinkToFit="1"/>
    </xf>
    <xf numFmtId="38" fontId="23" fillId="2" borderId="97" xfId="2" applyFont="1" applyFill="1" applyBorder="1" applyAlignment="1">
      <alignment horizontal="right" vertical="center" shrinkToFit="1"/>
    </xf>
    <xf numFmtId="38" fontId="23" fillId="2" borderId="98" xfId="2" applyFont="1" applyFill="1" applyBorder="1" applyAlignment="1">
      <alignment horizontal="right" vertical="center" shrinkToFit="1"/>
    </xf>
    <xf numFmtId="38" fontId="23" fillId="2" borderId="95" xfId="2" applyFont="1" applyFill="1" applyBorder="1" applyAlignment="1">
      <alignment horizontal="right" vertical="center" shrinkToFit="1"/>
    </xf>
    <xf numFmtId="38" fontId="23" fillId="2" borderId="94" xfId="2" applyFont="1" applyFill="1" applyBorder="1" applyAlignment="1">
      <alignment horizontal="right" vertical="center" shrinkToFit="1"/>
    </xf>
    <xf numFmtId="38" fontId="23" fillId="2" borderId="93" xfId="2" applyFont="1" applyFill="1" applyBorder="1" applyAlignment="1">
      <alignment horizontal="right" vertical="center" shrinkToFit="1"/>
    </xf>
    <xf numFmtId="38" fontId="23" fillId="2" borderId="92" xfId="2" applyFont="1" applyFill="1" applyBorder="1" applyAlignment="1">
      <alignment horizontal="right" vertical="center" shrinkToFit="1"/>
    </xf>
    <xf numFmtId="38" fontId="23" fillId="2" borderId="66" xfId="2" applyFont="1" applyFill="1" applyBorder="1" applyAlignment="1">
      <alignment horizontal="right" vertical="center" shrinkToFit="1"/>
    </xf>
    <xf numFmtId="38" fontId="23" fillId="2" borderId="91" xfId="2" applyFont="1" applyFill="1" applyBorder="1" applyAlignment="1">
      <alignment horizontal="right" vertical="center" shrinkToFit="1"/>
    </xf>
    <xf numFmtId="38" fontId="23" fillId="2" borderId="90" xfId="2" applyFont="1" applyFill="1" applyBorder="1" applyAlignment="1">
      <alignment horizontal="right" vertical="center" shrinkToFit="1"/>
    </xf>
    <xf numFmtId="38" fontId="23" fillId="2" borderId="64" xfId="2" applyFont="1" applyFill="1" applyBorder="1" applyAlignment="1">
      <alignment horizontal="right" vertical="center" shrinkToFit="1"/>
    </xf>
    <xf numFmtId="38" fontId="23" fillId="2" borderId="65" xfId="2" applyFont="1" applyFill="1" applyBorder="1" applyAlignment="1">
      <alignment horizontal="right" vertical="center" shrinkToFit="1"/>
    </xf>
    <xf numFmtId="38" fontId="23" fillId="2" borderId="25" xfId="2" applyFont="1" applyFill="1" applyBorder="1" applyAlignment="1">
      <alignment horizontal="right" vertical="center" shrinkToFit="1"/>
    </xf>
    <xf numFmtId="38" fontId="23" fillId="2" borderId="120" xfId="2" applyFont="1" applyFill="1" applyBorder="1" applyAlignment="1">
      <alignment horizontal="right" vertical="center" shrinkToFit="1"/>
    </xf>
    <xf numFmtId="38" fontId="23" fillId="2" borderId="122" xfId="2" applyFont="1" applyFill="1" applyBorder="1" applyAlignment="1">
      <alignment horizontal="right" vertical="center" shrinkToFit="1"/>
    </xf>
    <xf numFmtId="38" fontId="23" fillId="2" borderId="121" xfId="2" applyFont="1" applyFill="1" applyBorder="1" applyAlignment="1">
      <alignment horizontal="right" vertical="center" shrinkToFit="1"/>
    </xf>
    <xf numFmtId="38" fontId="23" fillId="2" borderId="118" xfId="2" applyFont="1" applyFill="1" applyBorder="1" applyAlignment="1">
      <alignment horizontal="right" vertical="center" shrinkToFit="1"/>
    </xf>
    <xf numFmtId="38" fontId="23" fillId="2" borderId="119" xfId="2" applyFont="1" applyFill="1" applyBorder="1" applyAlignment="1">
      <alignment horizontal="right" vertical="center" shrinkToFit="1"/>
    </xf>
    <xf numFmtId="10" fontId="23" fillId="2" borderId="111" xfId="2" applyNumberFormat="1" applyFont="1" applyFill="1" applyBorder="1" applyAlignment="1">
      <alignment horizontal="right" vertical="center" shrinkToFit="1"/>
    </xf>
    <xf numFmtId="10" fontId="23" fillId="2" borderId="123" xfId="2" applyNumberFormat="1" applyFont="1" applyFill="1" applyBorder="1" applyAlignment="1">
      <alignment horizontal="right" vertical="center" shrinkToFit="1"/>
    </xf>
    <xf numFmtId="10" fontId="23" fillId="2" borderId="25" xfId="2" applyNumberFormat="1" applyFont="1" applyFill="1" applyBorder="1" applyAlignment="1">
      <alignment horizontal="right" vertical="center" shrinkToFit="1"/>
    </xf>
    <xf numFmtId="10" fontId="23" fillId="2" borderId="13" xfId="2" applyNumberFormat="1" applyFont="1" applyFill="1" applyBorder="1" applyAlignment="1">
      <alignment horizontal="right" vertical="center" shrinkToFit="1"/>
    </xf>
    <xf numFmtId="38" fontId="23" fillId="4" borderId="87" xfId="2" applyFont="1" applyFill="1" applyBorder="1" applyAlignment="1">
      <alignment horizontal="right" vertical="center" shrinkToFit="1"/>
    </xf>
    <xf numFmtId="38" fontId="23" fillId="4" borderId="86" xfId="2" applyFont="1" applyFill="1" applyBorder="1" applyAlignment="1">
      <alignment horizontal="right" vertical="center" shrinkToFit="1"/>
    </xf>
    <xf numFmtId="38" fontId="23" fillId="4" borderId="85" xfId="2" applyFont="1" applyFill="1" applyBorder="1" applyAlignment="1">
      <alignment horizontal="right" vertical="center" shrinkToFit="1"/>
    </xf>
    <xf numFmtId="38" fontId="23" fillId="4" borderId="89" xfId="2" applyFont="1" applyFill="1" applyBorder="1" applyAlignment="1">
      <alignment horizontal="right" vertical="center" shrinkToFit="1"/>
    </xf>
    <xf numFmtId="38" fontId="23" fillId="4" borderId="88" xfId="2" applyFont="1" applyFill="1" applyBorder="1" applyAlignment="1">
      <alignment horizontal="right" vertical="center" shrinkToFit="1"/>
    </xf>
    <xf numFmtId="38" fontId="23" fillId="4" borderId="114" xfId="2" applyFont="1" applyFill="1" applyBorder="1" applyAlignment="1">
      <alignment horizontal="right" vertical="center" shrinkToFit="1"/>
    </xf>
    <xf numFmtId="38" fontId="23" fillId="4" borderId="116" xfId="2" applyFont="1" applyFill="1" applyBorder="1" applyAlignment="1">
      <alignment horizontal="right" vertical="center" shrinkToFit="1"/>
    </xf>
    <xf numFmtId="38" fontId="23" fillId="4" borderId="115" xfId="2" applyFont="1" applyFill="1" applyBorder="1" applyAlignment="1">
      <alignment horizontal="right" vertical="center" shrinkToFit="1"/>
    </xf>
    <xf numFmtId="38" fontId="23" fillId="4" borderId="112" xfId="2" applyFont="1" applyFill="1" applyBorder="1" applyAlignment="1">
      <alignment horizontal="right" vertical="center" shrinkToFit="1"/>
    </xf>
    <xf numFmtId="38" fontId="23" fillId="4" borderId="126" xfId="2" applyFont="1" applyFill="1" applyBorder="1" applyAlignment="1">
      <alignment horizontal="right" vertical="center" shrinkToFit="1"/>
    </xf>
    <xf numFmtId="38" fontId="23" fillId="4" borderId="128" xfId="2" applyFont="1" applyFill="1" applyBorder="1" applyAlignment="1">
      <alignment horizontal="right" vertical="center" shrinkToFit="1"/>
    </xf>
    <xf numFmtId="38" fontId="23" fillId="4" borderId="127" xfId="2" applyFont="1" applyFill="1" applyBorder="1" applyAlignment="1">
      <alignment horizontal="right" vertical="center" shrinkToFit="1"/>
    </xf>
    <xf numFmtId="38" fontId="23" fillId="4" borderId="124" xfId="2" applyFont="1" applyFill="1" applyBorder="1" applyAlignment="1">
      <alignment horizontal="right" vertical="center" shrinkToFit="1"/>
    </xf>
    <xf numFmtId="38" fontId="23" fillId="4" borderId="113" xfId="2" applyFont="1" applyFill="1" applyBorder="1" applyAlignment="1">
      <alignment horizontal="right" vertical="center" shrinkToFit="1"/>
    </xf>
    <xf numFmtId="38" fontId="23" fillId="4" borderId="125" xfId="2" applyFont="1" applyFill="1" applyBorder="1" applyAlignment="1">
      <alignment horizontal="right" vertical="center" shrinkToFit="1"/>
    </xf>
    <xf numFmtId="0" fontId="3" fillId="0" borderId="0" xfId="0" applyFont="1" applyFill="1">
      <alignment vertical="center"/>
    </xf>
    <xf numFmtId="0" fontId="3" fillId="0" borderId="0" xfId="0" applyFont="1" applyFill="1" applyAlignment="1">
      <alignment horizontal="center" vertical="center"/>
    </xf>
    <xf numFmtId="38" fontId="7" fillId="2" borderId="6" xfId="5" applyFont="1" applyFill="1" applyBorder="1" applyAlignment="1" applyProtection="1">
      <alignment horizontal="right" vertical="center" shrinkToFit="1"/>
    </xf>
    <xf numFmtId="38" fontId="7" fillId="2" borderId="4" xfId="5" applyFont="1" applyFill="1" applyBorder="1" applyAlignment="1" applyProtection="1">
      <alignment horizontal="right" vertical="center" shrinkToFit="1"/>
    </xf>
    <xf numFmtId="38" fontId="7" fillId="2" borderId="2" xfId="5" applyFont="1" applyFill="1" applyBorder="1" applyAlignment="1" applyProtection="1">
      <alignment horizontal="right" vertical="center" shrinkToFit="1"/>
    </xf>
    <xf numFmtId="38" fontId="7" fillId="2" borderId="10" xfId="5" applyFont="1" applyFill="1" applyBorder="1" applyAlignment="1" applyProtection="1">
      <alignment horizontal="right" vertical="center" shrinkToFit="1"/>
    </xf>
    <xf numFmtId="38" fontId="7" fillId="2" borderId="9" xfId="5" applyFont="1" applyFill="1" applyBorder="1" applyAlignment="1" applyProtection="1">
      <alignment horizontal="right" vertical="center" shrinkToFit="1"/>
    </xf>
    <xf numFmtId="38" fontId="7" fillId="2" borderId="8" xfId="5" applyFont="1" applyFill="1" applyBorder="1" applyAlignment="1" applyProtection="1">
      <alignment horizontal="right" vertical="center" shrinkToFit="1"/>
    </xf>
    <xf numFmtId="38" fontId="7" fillId="2" borderId="7" xfId="5" applyFont="1" applyFill="1" applyBorder="1" applyAlignment="1" applyProtection="1">
      <alignment horizontal="right" vertical="center" shrinkToFit="1"/>
    </xf>
    <xf numFmtId="0" fontId="3" fillId="2" borderId="22" xfId="8" applyFont="1" applyFill="1" applyBorder="1" applyAlignment="1" applyProtection="1">
      <alignment horizontal="center" vertical="center" shrinkToFit="1"/>
    </xf>
    <xf numFmtId="38" fontId="7" fillId="2" borderId="21" xfId="8" applyNumberFormat="1" applyFont="1" applyFill="1" applyBorder="1" applyAlignment="1" applyProtection="1">
      <alignment vertical="center" shrinkToFit="1"/>
    </xf>
    <xf numFmtId="38" fontId="3" fillId="2" borderId="20" xfId="5" applyFont="1" applyFill="1" applyBorder="1" applyAlignment="1" applyProtection="1">
      <alignment horizontal="right" vertical="center" shrinkToFit="1"/>
    </xf>
    <xf numFmtId="38" fontId="3" fillId="2" borderId="19" xfId="5" applyFont="1" applyFill="1" applyBorder="1" applyAlignment="1" applyProtection="1">
      <alignment horizontal="right" vertical="center" shrinkToFit="1"/>
    </xf>
    <xf numFmtId="38" fontId="3" fillId="2" borderId="5" xfId="5" applyNumberFormat="1" applyFont="1" applyFill="1" applyBorder="1" applyAlignment="1" applyProtection="1">
      <alignment horizontal="right" vertical="center" shrinkToFit="1"/>
    </xf>
    <xf numFmtId="38" fontId="7" fillId="2" borderId="18" xfId="5" applyFont="1" applyFill="1" applyBorder="1" applyAlignment="1" applyProtection="1">
      <alignment horizontal="right" vertical="center" shrinkToFit="1"/>
    </xf>
    <xf numFmtId="0" fontId="3" fillId="2" borderId="17" xfId="8" applyFont="1" applyFill="1" applyBorder="1" applyAlignment="1" applyProtection="1">
      <alignment horizontal="center" vertical="center" shrinkToFit="1"/>
    </xf>
    <xf numFmtId="38" fontId="7" fillId="2" borderId="16" xfId="8" applyNumberFormat="1" applyFont="1" applyFill="1" applyBorder="1" applyAlignment="1" applyProtection="1">
      <alignment vertical="center" shrinkToFit="1"/>
    </xf>
    <xf numFmtId="38" fontId="3" fillId="2" borderId="15" xfId="5" applyFont="1" applyFill="1" applyBorder="1" applyAlignment="1" applyProtection="1">
      <alignment horizontal="right" vertical="center" shrinkToFit="1"/>
    </xf>
    <xf numFmtId="38" fontId="3" fillId="2" borderId="14" xfId="5" applyFont="1" applyFill="1" applyBorder="1" applyAlignment="1" applyProtection="1">
      <alignment horizontal="right" vertical="center" shrinkToFit="1"/>
    </xf>
    <xf numFmtId="38" fontId="3" fillId="2" borderId="13" xfId="5" applyNumberFormat="1" applyFont="1" applyFill="1" applyBorder="1" applyAlignment="1" applyProtection="1">
      <alignment horizontal="right" vertical="center" shrinkToFit="1"/>
    </xf>
    <xf numFmtId="38" fontId="7" fillId="2" borderId="12" xfId="5" applyFont="1" applyFill="1" applyBorder="1" applyAlignment="1" applyProtection="1">
      <alignment horizontal="right" vertical="center" shrinkToFit="1"/>
    </xf>
    <xf numFmtId="176" fontId="31" fillId="4" borderId="87" xfId="3" applyNumberFormat="1" applyFont="1" applyFill="1" applyBorder="1" applyAlignment="1">
      <alignment vertical="center" shrinkToFit="1"/>
    </xf>
    <xf numFmtId="176" fontId="31" fillId="4" borderId="86" xfId="3" applyNumberFormat="1" applyFont="1" applyFill="1" applyBorder="1" applyAlignment="1">
      <alignment vertical="center" shrinkToFit="1"/>
    </xf>
    <xf numFmtId="176" fontId="31" fillId="4" borderId="86" xfId="3" applyNumberFormat="1" applyFont="1" applyFill="1" applyBorder="1" applyAlignment="1" applyProtection="1">
      <alignment vertical="center" shrinkToFit="1"/>
      <protection locked="0"/>
    </xf>
    <xf numFmtId="176" fontId="31" fillId="4" borderId="85" xfId="3" applyNumberFormat="1" applyFont="1" applyFill="1" applyBorder="1" applyAlignment="1" applyProtection="1">
      <alignment vertical="center" shrinkToFit="1"/>
      <protection locked="0"/>
    </xf>
    <xf numFmtId="176" fontId="31" fillId="2" borderId="30" xfId="3" applyNumberFormat="1" applyFont="1" applyFill="1" applyBorder="1" applyAlignment="1">
      <alignment vertical="center" shrinkToFit="1"/>
    </xf>
    <xf numFmtId="176" fontId="31" fillId="2" borderId="86" xfId="3" applyNumberFormat="1" applyFont="1" applyFill="1" applyBorder="1" applyAlignment="1">
      <alignment vertical="center" shrinkToFit="1"/>
    </xf>
    <xf numFmtId="176" fontId="31" fillId="2" borderId="89" xfId="3" applyNumberFormat="1" applyFont="1" applyFill="1" applyBorder="1" applyAlignment="1">
      <alignment vertical="center" shrinkToFit="1"/>
    </xf>
    <xf numFmtId="176" fontId="31" fillId="2" borderId="86" xfId="3" applyNumberFormat="1" applyFont="1" applyFill="1" applyBorder="1" applyAlignment="1" applyProtection="1">
      <alignment vertical="center" shrinkToFit="1"/>
      <protection locked="0"/>
    </xf>
    <xf numFmtId="176" fontId="31" fillId="2" borderId="85" xfId="3" applyNumberFormat="1" applyFont="1" applyFill="1" applyBorder="1" applyAlignment="1" applyProtection="1">
      <alignment vertical="center" shrinkToFit="1"/>
      <protection locked="0"/>
    </xf>
    <xf numFmtId="176" fontId="26" fillId="4" borderId="44" xfId="2" applyNumberFormat="1" applyFont="1" applyFill="1" applyBorder="1" applyAlignment="1">
      <alignment vertical="center" shrinkToFit="1"/>
    </xf>
    <xf numFmtId="176" fontId="26" fillId="4" borderId="144" xfId="2" applyNumberFormat="1" applyFont="1" applyFill="1" applyBorder="1" applyAlignment="1">
      <alignment vertical="center" shrinkToFit="1"/>
    </xf>
    <xf numFmtId="176" fontId="26" fillId="4" borderId="143" xfId="2" applyNumberFormat="1" applyFont="1" applyFill="1" applyBorder="1" applyAlignment="1">
      <alignment vertical="center" shrinkToFit="1"/>
    </xf>
    <xf numFmtId="176" fontId="26" fillId="4" borderId="76" xfId="2" applyNumberFormat="1" applyFont="1" applyFill="1" applyBorder="1" applyAlignment="1">
      <alignment vertical="center" shrinkToFit="1"/>
    </xf>
    <xf numFmtId="176" fontId="26" fillId="4" borderId="72" xfId="2" applyNumberFormat="1" applyFont="1" applyFill="1" applyBorder="1" applyAlignment="1">
      <alignment vertical="center" shrinkToFit="1"/>
    </xf>
    <xf numFmtId="176" fontId="26" fillId="4" borderId="71" xfId="2" applyNumberFormat="1" applyFont="1" applyFill="1" applyBorder="1" applyAlignment="1">
      <alignment vertical="center" shrinkToFit="1"/>
    </xf>
    <xf numFmtId="176" fontId="26" fillId="4" borderId="69" xfId="2" applyNumberFormat="1" applyFont="1" applyFill="1" applyBorder="1" applyAlignment="1">
      <alignment vertical="center" shrinkToFit="1"/>
    </xf>
    <xf numFmtId="176" fontId="26" fillId="4" borderId="65" xfId="2" applyNumberFormat="1" applyFont="1" applyFill="1" applyBorder="1" applyAlignment="1">
      <alignment vertical="center" shrinkToFit="1"/>
    </xf>
    <xf numFmtId="176" fontId="26" fillId="4" borderId="64" xfId="2" applyNumberFormat="1" applyFont="1" applyFill="1" applyBorder="1" applyAlignment="1">
      <alignment vertical="center" shrinkToFit="1"/>
    </xf>
    <xf numFmtId="0" fontId="8" fillId="0" borderId="0" xfId="0" applyFont="1" applyFill="1" applyAlignment="1">
      <alignment vertical="center"/>
    </xf>
    <xf numFmtId="38" fontId="8" fillId="0" borderId="0" xfId="3" applyFont="1" applyFill="1" applyAlignment="1">
      <alignment vertical="center"/>
    </xf>
    <xf numFmtId="0" fontId="8" fillId="5" borderId="0" xfId="0" applyFont="1" applyFill="1" applyAlignment="1">
      <alignment vertical="center"/>
    </xf>
    <xf numFmtId="0" fontId="8" fillId="4" borderId="0" xfId="0" applyFont="1" applyFill="1" applyAlignment="1">
      <alignment vertical="center"/>
    </xf>
    <xf numFmtId="176" fontId="31" fillId="4" borderId="85" xfId="3" applyNumberFormat="1" applyFont="1" applyFill="1" applyBorder="1" applyAlignment="1">
      <alignment vertical="center" shrinkToFit="1"/>
    </xf>
    <xf numFmtId="176" fontId="31" fillId="4" borderId="87" xfId="3" applyNumberFormat="1" applyFont="1" applyFill="1" applyBorder="1" applyAlignment="1" applyProtection="1">
      <alignment vertical="center" shrinkToFit="1"/>
      <protection locked="0"/>
    </xf>
    <xf numFmtId="176" fontId="31" fillId="2" borderId="87" xfId="3" applyNumberFormat="1" applyFont="1" applyFill="1" applyBorder="1" applyAlignment="1">
      <alignment vertical="center" shrinkToFit="1"/>
    </xf>
    <xf numFmtId="176" fontId="31" fillId="2" borderId="85" xfId="3" applyNumberFormat="1" applyFont="1" applyFill="1" applyBorder="1" applyAlignment="1">
      <alignment vertical="center" shrinkToFit="1"/>
    </xf>
    <xf numFmtId="176" fontId="31" fillId="4" borderId="80" xfId="3" applyNumberFormat="1" applyFont="1" applyFill="1" applyBorder="1" applyAlignment="1" applyProtection="1">
      <alignment vertical="center" shrinkToFit="1"/>
      <protection locked="0"/>
    </xf>
    <xf numFmtId="176" fontId="31" fillId="4" borderId="79" xfId="3" applyNumberFormat="1" applyFont="1" applyFill="1" applyBorder="1" applyAlignment="1" applyProtection="1">
      <alignment vertical="center" shrinkToFit="1"/>
      <protection locked="0"/>
    </xf>
    <xf numFmtId="176" fontId="31" fillId="4" borderId="78" xfId="3" applyNumberFormat="1" applyFont="1" applyFill="1" applyBorder="1" applyAlignment="1" applyProtection="1">
      <alignment vertical="center" shrinkToFit="1"/>
      <protection locked="0"/>
    </xf>
    <xf numFmtId="176" fontId="31" fillId="4" borderId="114" xfId="3" applyNumberFormat="1" applyFont="1" applyFill="1" applyBorder="1" applyAlignment="1" applyProtection="1">
      <alignment vertical="center" shrinkToFit="1"/>
      <protection locked="0"/>
    </xf>
    <xf numFmtId="176" fontId="31" fillId="4" borderId="113" xfId="3" applyNumberFormat="1" applyFont="1" applyFill="1" applyBorder="1" applyAlignment="1" applyProtection="1">
      <alignment vertical="center" shrinkToFit="1"/>
      <protection locked="0"/>
    </xf>
    <xf numFmtId="176" fontId="31" fillId="4" borderId="112" xfId="3" applyNumberFormat="1" applyFont="1" applyFill="1" applyBorder="1" applyAlignment="1" applyProtection="1">
      <alignment vertical="center" shrinkToFit="1"/>
      <protection locked="0"/>
    </xf>
    <xf numFmtId="176" fontId="23" fillId="2" borderId="46" xfId="3" applyNumberFormat="1" applyFont="1" applyFill="1" applyBorder="1" applyAlignment="1" applyProtection="1">
      <alignment vertical="center" shrinkToFit="1"/>
      <protection locked="0"/>
    </xf>
    <xf numFmtId="176" fontId="23" fillId="2" borderId="119" xfId="3" applyNumberFormat="1" applyFont="1" applyFill="1" applyBorder="1" applyAlignment="1" applyProtection="1">
      <alignment vertical="center" shrinkToFit="1"/>
      <protection locked="0"/>
    </xf>
    <xf numFmtId="176" fontId="23" fillId="2" borderId="118" xfId="3" applyNumberFormat="1" applyFont="1" applyFill="1" applyBorder="1" applyAlignment="1" applyProtection="1">
      <alignment vertical="center" shrinkToFit="1"/>
      <protection locked="0"/>
    </xf>
    <xf numFmtId="176" fontId="23" fillId="2" borderId="140" xfId="3" applyNumberFormat="1" applyFont="1" applyFill="1" applyBorder="1" applyAlignment="1">
      <alignment vertical="center" shrinkToFit="1"/>
    </xf>
    <xf numFmtId="176" fontId="23" fillId="2" borderId="139" xfId="3" applyNumberFormat="1" applyFont="1" applyFill="1" applyBorder="1" applyAlignment="1">
      <alignment vertical="center" shrinkToFit="1"/>
    </xf>
    <xf numFmtId="176" fontId="23" fillId="2" borderId="138" xfId="3" applyNumberFormat="1" applyFont="1" applyFill="1" applyBorder="1" applyAlignment="1">
      <alignment vertical="center" shrinkToFit="1"/>
    </xf>
    <xf numFmtId="176" fontId="23" fillId="2" borderId="136" xfId="3" applyNumberFormat="1" applyFont="1" applyFill="1" applyBorder="1" applyAlignment="1">
      <alignment vertical="center" shrinkToFit="1"/>
    </xf>
    <xf numFmtId="176" fontId="23" fillId="2" borderId="137" xfId="3" applyNumberFormat="1" applyFont="1" applyFill="1" applyBorder="1" applyAlignment="1">
      <alignment vertical="center" shrinkToFit="1"/>
    </xf>
    <xf numFmtId="176" fontId="23" fillId="2" borderId="135" xfId="3" applyNumberFormat="1" applyFont="1" applyFill="1" applyBorder="1" applyAlignment="1">
      <alignment vertical="center" shrinkToFit="1"/>
    </xf>
    <xf numFmtId="176" fontId="31" fillId="2" borderId="87" xfId="3" applyNumberFormat="1" applyFont="1" applyFill="1" applyBorder="1" applyAlignment="1" applyProtection="1">
      <alignment vertical="center" shrinkToFit="1"/>
      <protection locked="0"/>
    </xf>
    <xf numFmtId="176" fontId="23" fillId="2" borderId="86" xfId="3" applyNumberFormat="1" applyFont="1" applyFill="1" applyBorder="1" applyAlignment="1">
      <alignment vertical="center" shrinkToFit="1"/>
    </xf>
    <xf numFmtId="176" fontId="23" fillId="2" borderId="85" xfId="3" applyNumberFormat="1" applyFont="1" applyFill="1" applyBorder="1" applyAlignment="1">
      <alignment vertical="center" shrinkToFit="1"/>
    </xf>
    <xf numFmtId="176" fontId="23" fillId="2" borderId="30" xfId="3" applyNumberFormat="1" applyFont="1" applyFill="1" applyBorder="1" applyAlignment="1">
      <alignment vertical="center" shrinkToFit="1"/>
    </xf>
    <xf numFmtId="178" fontId="23" fillId="4" borderId="80" xfId="3" applyNumberFormat="1" applyFont="1" applyFill="1" applyBorder="1" applyAlignment="1">
      <alignment vertical="center" shrinkToFit="1"/>
    </xf>
    <xf numFmtId="176" fontId="23" fillId="4" borderId="79" xfId="3" applyNumberFormat="1" applyFont="1" applyFill="1" applyBorder="1" applyAlignment="1">
      <alignment vertical="center" shrinkToFit="1"/>
    </xf>
    <xf numFmtId="178" fontId="23" fillId="4" borderId="73" xfId="3" applyNumberFormat="1" applyFont="1" applyFill="1" applyBorder="1" applyAlignment="1">
      <alignment vertical="center" shrinkToFit="1"/>
    </xf>
    <xf numFmtId="176" fontId="23" fillId="4" borderId="72" xfId="3" applyNumberFormat="1" applyFont="1" applyFill="1" applyBorder="1" applyAlignment="1">
      <alignment vertical="center" shrinkToFit="1"/>
    </xf>
    <xf numFmtId="176" fontId="23" fillId="2" borderId="79" xfId="3" applyNumberFormat="1" applyFont="1" applyFill="1" applyBorder="1" applyAlignment="1">
      <alignment vertical="center" shrinkToFit="1"/>
    </xf>
    <xf numFmtId="176" fontId="23" fillId="2" borderId="94" xfId="3" applyNumberFormat="1" applyFont="1" applyFill="1" applyBorder="1" applyAlignment="1">
      <alignment vertical="center" shrinkToFit="1"/>
    </xf>
    <xf numFmtId="176" fontId="23" fillId="2" borderId="72" xfId="3" applyNumberFormat="1" applyFont="1" applyFill="1" applyBorder="1" applyAlignment="1">
      <alignment vertical="center" shrinkToFit="1"/>
    </xf>
    <xf numFmtId="176" fontId="23" fillId="2" borderId="92" xfId="3" applyNumberFormat="1" applyFont="1" applyFill="1" applyBorder="1" applyAlignment="1">
      <alignment vertical="center" shrinkToFit="1"/>
    </xf>
    <xf numFmtId="176" fontId="23" fillId="2" borderId="90" xfId="3" applyNumberFormat="1" applyFont="1" applyFill="1" applyBorder="1" applyAlignment="1">
      <alignment vertical="center" shrinkToFit="1"/>
    </xf>
    <xf numFmtId="178" fontId="23" fillId="2" borderId="65" xfId="3" applyNumberFormat="1" applyFont="1" applyFill="1" applyBorder="1" applyAlignment="1">
      <alignment horizontal="right" vertical="center" shrinkToFit="1"/>
    </xf>
    <xf numFmtId="178" fontId="23" fillId="2" borderId="66" xfId="3" applyNumberFormat="1" applyFont="1" applyFill="1" applyBorder="1" applyAlignment="1">
      <alignment vertical="center" shrinkToFit="1"/>
    </xf>
    <xf numFmtId="178" fontId="23" fillId="2" borderId="0" xfId="3" applyNumberFormat="1" applyFont="1" applyFill="1">
      <alignment vertical="center"/>
    </xf>
    <xf numFmtId="176" fontId="23" fillId="2" borderId="111" xfId="3" applyNumberFormat="1" applyFont="1" applyFill="1" applyBorder="1" applyAlignment="1">
      <alignment vertical="center" shrinkToFit="1"/>
    </xf>
    <xf numFmtId="176" fontId="23" fillId="2" borderId="1" xfId="3" applyNumberFormat="1" applyFont="1" applyFill="1" applyBorder="1" applyAlignment="1">
      <alignment vertical="center" shrinkToFit="1"/>
    </xf>
    <xf numFmtId="178" fontId="23" fillId="2" borderId="77" xfId="3" applyNumberFormat="1" applyFont="1" applyFill="1" applyBorder="1" applyAlignment="1">
      <alignment vertical="center" shrinkToFit="1"/>
    </xf>
    <xf numFmtId="178" fontId="23" fillId="2" borderId="70" xfId="3" applyNumberFormat="1" applyFont="1" applyFill="1" applyBorder="1" applyAlignment="1">
      <alignment vertical="center" shrinkToFit="1"/>
    </xf>
    <xf numFmtId="178" fontId="23" fillId="2" borderId="63" xfId="3" applyNumberFormat="1" applyFont="1" applyFill="1" applyBorder="1" applyAlignment="1">
      <alignment vertical="center" shrinkToFit="1"/>
    </xf>
    <xf numFmtId="178" fontId="23" fillId="2" borderId="1" xfId="3" applyNumberFormat="1" applyFont="1" applyFill="1" applyBorder="1" applyAlignment="1">
      <alignment vertical="center"/>
    </xf>
    <xf numFmtId="176" fontId="23" fillId="4" borderId="111" xfId="3" applyNumberFormat="1" applyFont="1" applyFill="1" applyBorder="1" applyAlignment="1">
      <alignment vertical="center" shrinkToFit="1"/>
    </xf>
    <xf numFmtId="176" fontId="23" fillId="4" borderId="123" xfId="3" applyNumberFormat="1" applyFont="1" applyFill="1" applyBorder="1" applyAlignment="1">
      <alignment vertical="center" shrinkToFit="1"/>
    </xf>
    <xf numFmtId="176" fontId="26" fillId="4" borderId="46" xfId="2" applyNumberFormat="1" applyFont="1" applyFill="1" applyBorder="1" applyAlignment="1">
      <alignment vertical="center" shrinkToFit="1"/>
    </xf>
    <xf numFmtId="176" fontId="26" fillId="4" borderId="119" xfId="2" applyNumberFormat="1" applyFont="1" applyFill="1" applyBorder="1" applyAlignment="1">
      <alignment vertical="center" shrinkToFit="1"/>
    </xf>
    <xf numFmtId="176" fontId="26" fillId="4" borderId="118" xfId="2" applyNumberFormat="1" applyFont="1" applyFill="1" applyBorder="1" applyAlignment="1">
      <alignment vertical="center" shrinkToFit="1"/>
    </xf>
    <xf numFmtId="0" fontId="10" fillId="4" borderId="71" xfId="0" applyFont="1" applyFill="1" applyBorder="1" applyAlignment="1">
      <alignment vertical="center" shrinkToFit="1"/>
    </xf>
    <xf numFmtId="0" fontId="7" fillId="0" borderId="0" xfId="0" applyFont="1" applyFill="1" applyAlignment="1">
      <alignment vertical="center"/>
    </xf>
    <xf numFmtId="183" fontId="7" fillId="4" borderId="0" xfId="0" applyNumberFormat="1" applyFont="1" applyFill="1" applyAlignment="1">
      <alignment horizontal="center" vertical="center"/>
    </xf>
    <xf numFmtId="184" fontId="7" fillId="4" borderId="0" xfId="0" applyNumberFormat="1" applyFont="1" applyFill="1" applyAlignment="1">
      <alignment horizontal="center" vertical="center"/>
    </xf>
    <xf numFmtId="182" fontId="7" fillId="4" borderId="0" xfId="0" applyNumberFormat="1" applyFont="1" applyFill="1" applyAlignment="1">
      <alignment horizontal="center" vertical="center"/>
    </xf>
    <xf numFmtId="183" fontId="7" fillId="2" borderId="0" xfId="0" applyNumberFormat="1" applyFont="1" applyFill="1" applyAlignment="1">
      <alignment horizontal="center" vertical="center"/>
    </xf>
    <xf numFmtId="184" fontId="7" fillId="2" borderId="0" xfId="0" applyNumberFormat="1" applyFont="1" applyFill="1" applyAlignment="1">
      <alignment horizontal="center" vertical="center"/>
    </xf>
    <xf numFmtId="182" fontId="7" fillId="2" borderId="0" xfId="0" applyNumberFormat="1" applyFont="1" applyFill="1" applyAlignment="1">
      <alignment horizontal="center" vertical="center"/>
    </xf>
    <xf numFmtId="176" fontId="26" fillId="2" borderId="36" xfId="0" applyNumberFormat="1" applyFont="1" applyFill="1" applyBorder="1" applyAlignment="1">
      <alignment vertical="center" shrinkToFit="1"/>
    </xf>
    <xf numFmtId="176" fontId="26" fillId="2" borderId="70" xfId="0" applyNumberFormat="1" applyFont="1" applyFill="1" applyBorder="1" applyAlignment="1">
      <alignment vertical="center" shrinkToFit="1"/>
    </xf>
    <xf numFmtId="176" fontId="26" fillId="2" borderId="63" xfId="0" applyNumberFormat="1" applyFont="1" applyFill="1" applyBorder="1" applyAlignment="1">
      <alignment vertical="center" shrinkToFit="1"/>
    </xf>
    <xf numFmtId="176" fontId="26" fillId="2" borderId="1" xfId="0" applyNumberFormat="1" applyFont="1" applyFill="1" applyBorder="1" applyAlignment="1">
      <alignment vertical="center" shrinkToFit="1"/>
    </xf>
    <xf numFmtId="176" fontId="26" fillId="2" borderId="30" xfId="2" applyNumberFormat="1" applyFont="1" applyFill="1" applyBorder="1" applyAlignment="1">
      <alignment vertical="center" shrinkToFit="1"/>
    </xf>
    <xf numFmtId="176" fontId="26" fillId="2" borderId="86" xfId="2" applyNumberFormat="1" applyFont="1" applyFill="1" applyBorder="1" applyAlignment="1">
      <alignment vertical="center" shrinkToFit="1"/>
    </xf>
    <xf numFmtId="176" fontId="26" fillId="2" borderId="85" xfId="2" applyNumberFormat="1" applyFont="1" applyFill="1" applyBorder="1" applyAlignment="1">
      <alignment vertical="center" shrinkToFit="1"/>
    </xf>
    <xf numFmtId="176" fontId="26" fillId="2" borderId="25" xfId="0" applyNumberFormat="1" applyFont="1" applyFill="1" applyBorder="1" applyAlignment="1">
      <alignment vertical="center" shrinkToFit="1"/>
    </xf>
    <xf numFmtId="176" fontId="26" fillId="2" borderId="13" xfId="0" applyNumberFormat="1" applyFont="1" applyFill="1" applyBorder="1" applyAlignment="1">
      <alignment vertical="center" shrinkToFit="1"/>
    </xf>
    <xf numFmtId="176" fontId="26" fillId="2" borderId="77" xfId="0" applyNumberFormat="1" applyFont="1" applyFill="1" applyBorder="1" applyAlignment="1">
      <alignment vertical="center" shrinkToFit="1"/>
    </xf>
    <xf numFmtId="176" fontId="26" fillId="2" borderId="5" xfId="0" applyNumberFormat="1" applyFont="1" applyFill="1" applyBorder="1" applyAlignment="1">
      <alignment vertical="center" shrinkToFit="1"/>
    </xf>
    <xf numFmtId="176" fontId="26" fillId="4" borderId="30" xfId="2" applyNumberFormat="1" applyFont="1" applyFill="1" applyBorder="1" applyAlignment="1">
      <alignment vertical="center" shrinkToFit="1"/>
    </xf>
    <xf numFmtId="176" fontId="26" fillId="4" borderId="86" xfId="2" applyNumberFormat="1" applyFont="1" applyFill="1" applyBorder="1" applyAlignment="1">
      <alignment vertical="center" shrinkToFit="1"/>
    </xf>
    <xf numFmtId="176" fontId="26" fillId="4" borderId="85" xfId="2" applyNumberFormat="1" applyFont="1" applyFill="1" applyBorder="1" applyAlignment="1">
      <alignment vertical="center" shrinkToFit="1"/>
    </xf>
    <xf numFmtId="176" fontId="26" fillId="4" borderId="83" xfId="2" applyNumberFormat="1" applyFont="1" applyFill="1" applyBorder="1" applyAlignment="1">
      <alignment vertical="center" shrinkToFit="1"/>
    </xf>
    <xf numFmtId="176" fontId="26" fillId="4" borderId="79" xfId="2" applyNumberFormat="1" applyFont="1" applyFill="1" applyBorder="1" applyAlignment="1">
      <alignment vertical="center" shrinkToFit="1"/>
    </xf>
    <xf numFmtId="176" fontId="26" fillId="4" borderId="78" xfId="2" applyNumberFormat="1" applyFont="1" applyFill="1" applyBorder="1" applyAlignment="1">
      <alignment vertical="center" shrinkToFit="1"/>
    </xf>
    <xf numFmtId="176" fontId="26" fillId="2" borderId="16" xfId="2" applyNumberFormat="1" applyFont="1" applyFill="1" applyBorder="1" applyAlignment="1">
      <alignment vertical="center" shrinkToFit="1"/>
    </xf>
    <xf numFmtId="176" fontId="26" fillId="2" borderId="105" xfId="2" applyNumberFormat="1" applyFont="1" applyFill="1" applyBorder="1" applyAlignment="1">
      <alignment vertical="center" shrinkToFit="1"/>
    </xf>
    <xf numFmtId="176" fontId="26" fillId="2" borderId="104" xfId="2" applyNumberFormat="1" applyFont="1" applyFill="1" applyBorder="1" applyAlignment="1">
      <alignment vertical="center" shrinkToFit="1"/>
    </xf>
    <xf numFmtId="176" fontId="26" fillId="2" borderId="44" xfId="2" applyNumberFormat="1" applyFont="1" applyFill="1" applyBorder="1" applyAlignment="1">
      <alignment vertical="center" shrinkToFit="1"/>
    </xf>
    <xf numFmtId="176" fontId="26" fillId="2" borderId="144" xfId="2" applyNumberFormat="1" applyFont="1" applyFill="1" applyBorder="1" applyAlignment="1">
      <alignment vertical="center" shrinkToFit="1"/>
    </xf>
    <xf numFmtId="176" fontId="26" fillId="2" borderId="143" xfId="2" applyNumberFormat="1" applyFont="1" applyFill="1" applyBorder="1" applyAlignment="1">
      <alignment vertical="center" shrinkToFit="1"/>
    </xf>
    <xf numFmtId="176" fontId="26" fillId="2" borderId="72" xfId="2" applyNumberFormat="1" applyFont="1" applyFill="1" applyBorder="1" applyAlignment="1">
      <alignment vertical="center" shrinkToFit="1"/>
    </xf>
    <xf numFmtId="176" fontId="26" fillId="2" borderId="21" xfId="2" applyNumberFormat="1" applyFont="1" applyFill="1" applyBorder="1" applyAlignment="1">
      <alignment vertical="center" shrinkToFit="1"/>
    </xf>
    <xf numFmtId="176" fontId="26" fillId="2" borderId="136" xfId="2" applyNumberFormat="1" applyFont="1" applyFill="1" applyBorder="1" applyAlignment="1">
      <alignment vertical="center" shrinkToFit="1"/>
    </xf>
    <xf numFmtId="176" fontId="26" fillId="2" borderId="135" xfId="2" applyNumberFormat="1" applyFont="1" applyFill="1" applyBorder="1" applyAlignment="1">
      <alignment vertical="center" shrinkToFit="1"/>
    </xf>
    <xf numFmtId="176" fontId="26" fillId="2" borderId="76" xfId="2" applyNumberFormat="1" applyFont="1" applyFill="1" applyBorder="1" applyAlignment="1">
      <alignment vertical="center" shrinkToFit="1"/>
    </xf>
    <xf numFmtId="176" fontId="26" fillId="2" borderId="71" xfId="2" applyNumberFormat="1" applyFont="1" applyFill="1" applyBorder="1" applyAlignment="1">
      <alignment vertical="center" shrinkToFit="1"/>
    </xf>
    <xf numFmtId="9" fontId="10" fillId="4" borderId="44" xfId="1" applyNumberFormat="1" applyFont="1" applyFill="1" applyBorder="1" applyProtection="1">
      <alignment vertical="center"/>
      <protection locked="0"/>
    </xf>
    <xf numFmtId="9" fontId="10" fillId="4" borderId="144" xfId="1" applyNumberFormat="1" applyFont="1" applyFill="1" applyBorder="1" applyProtection="1">
      <alignment vertical="center"/>
      <protection locked="0"/>
    </xf>
    <xf numFmtId="9" fontId="10" fillId="4" borderId="130" xfId="1" applyNumberFormat="1" applyFont="1" applyFill="1" applyBorder="1" applyProtection="1">
      <alignment vertical="center"/>
      <protection locked="0"/>
    </xf>
    <xf numFmtId="9" fontId="10" fillId="4" borderId="143" xfId="1" applyNumberFormat="1" applyFont="1" applyFill="1" applyBorder="1" applyProtection="1">
      <alignment vertical="center"/>
      <protection locked="0"/>
    </xf>
    <xf numFmtId="38" fontId="15" fillId="2" borderId="87" xfId="3" applyFont="1" applyFill="1" applyBorder="1">
      <alignment vertical="center"/>
    </xf>
    <xf numFmtId="38" fontId="15" fillId="2" borderId="86" xfId="3" applyFont="1" applyFill="1" applyBorder="1">
      <alignment vertical="center"/>
    </xf>
    <xf numFmtId="38" fontId="15" fillId="2" borderId="85" xfId="3" applyFont="1" applyFill="1" applyBorder="1">
      <alignment vertical="center"/>
    </xf>
    <xf numFmtId="176" fontId="10" fillId="2" borderId="87" xfId="3" applyNumberFormat="1" applyFont="1" applyFill="1" applyBorder="1" applyAlignment="1">
      <alignment vertical="center"/>
    </xf>
    <xf numFmtId="176" fontId="10" fillId="2" borderId="86" xfId="3" applyNumberFormat="1" applyFont="1" applyFill="1" applyBorder="1" applyAlignment="1">
      <alignment vertical="center"/>
    </xf>
    <xf numFmtId="176" fontId="10" fillId="2" borderId="85" xfId="3" applyNumberFormat="1" applyFont="1" applyFill="1" applyBorder="1" applyAlignment="1">
      <alignment vertical="center"/>
    </xf>
    <xf numFmtId="38" fontId="10" fillId="4" borderId="75" xfId="3" applyFont="1" applyFill="1" applyBorder="1" applyProtection="1">
      <alignment vertical="center"/>
      <protection locked="0"/>
    </xf>
    <xf numFmtId="38" fontId="10" fillId="4" borderId="75" xfId="3" applyFont="1" applyFill="1" applyBorder="1">
      <alignment vertical="center"/>
    </xf>
    <xf numFmtId="38" fontId="10" fillId="4" borderId="160" xfId="3" applyFont="1" applyFill="1" applyBorder="1">
      <alignment vertical="center"/>
    </xf>
    <xf numFmtId="38" fontId="10" fillId="4" borderId="29" xfId="3" applyFont="1" applyFill="1" applyBorder="1" applyAlignment="1" applyProtection="1">
      <alignment horizontal="center" vertical="center"/>
      <protection locked="0"/>
    </xf>
    <xf numFmtId="179" fontId="10" fillId="4" borderId="0" xfId="3" applyNumberFormat="1" applyFont="1" applyFill="1" applyBorder="1" applyAlignment="1">
      <alignment horizontal="center" vertical="center"/>
    </xf>
    <xf numFmtId="9" fontId="10" fillId="4" borderId="21" xfId="1" applyNumberFormat="1" applyFont="1" applyFill="1" applyBorder="1" applyProtection="1">
      <alignment vertical="center"/>
      <protection locked="0"/>
    </xf>
    <xf numFmtId="176" fontId="10" fillId="2" borderId="76" xfId="3" applyNumberFormat="1" applyFont="1" applyFill="1" applyBorder="1" applyAlignment="1">
      <alignment vertical="center"/>
    </xf>
    <xf numFmtId="176" fontId="10" fillId="2" borderId="72" xfId="3" applyNumberFormat="1" applyFont="1" applyFill="1" applyBorder="1" applyAlignment="1">
      <alignment vertical="center"/>
    </xf>
    <xf numFmtId="176" fontId="10" fillId="2" borderId="71" xfId="3" applyNumberFormat="1" applyFont="1" applyFill="1" applyBorder="1" applyAlignment="1">
      <alignment vertical="center"/>
    </xf>
    <xf numFmtId="176" fontId="10" fillId="2" borderId="69" xfId="3" applyNumberFormat="1" applyFont="1" applyFill="1" applyBorder="1" applyAlignment="1">
      <alignment vertical="center"/>
    </xf>
    <xf numFmtId="176" fontId="10" fillId="2" borderId="65" xfId="3" applyNumberFormat="1" applyFont="1" applyFill="1" applyBorder="1" applyAlignment="1">
      <alignment vertical="center"/>
    </xf>
    <xf numFmtId="176" fontId="10" fillId="2" borderId="64" xfId="3" applyNumberFormat="1" applyFont="1" applyFill="1" applyBorder="1" applyAlignment="1">
      <alignment vertical="center"/>
    </xf>
    <xf numFmtId="38" fontId="10" fillId="2" borderId="29" xfId="3" applyFont="1" applyFill="1" applyBorder="1" applyAlignment="1" applyProtection="1">
      <alignment horizontal="center" vertical="center"/>
      <protection locked="0"/>
    </xf>
    <xf numFmtId="176" fontId="10" fillId="2" borderId="89" xfId="3" applyNumberFormat="1" applyFont="1" applyFill="1" applyBorder="1" applyAlignment="1">
      <alignment vertical="center"/>
    </xf>
    <xf numFmtId="176" fontId="10" fillId="2" borderId="80" xfId="3" applyNumberFormat="1" applyFont="1" applyFill="1" applyBorder="1" applyAlignment="1">
      <alignment vertical="center"/>
    </xf>
    <xf numFmtId="176" fontId="10" fillId="2" borderId="95" xfId="3" applyNumberFormat="1" applyFont="1" applyFill="1" applyBorder="1" applyAlignment="1">
      <alignment vertical="center"/>
    </xf>
    <xf numFmtId="176" fontId="10" fillId="2" borderId="79" xfId="3" applyNumberFormat="1" applyFont="1" applyFill="1" applyBorder="1" applyAlignment="1">
      <alignment vertical="center"/>
    </xf>
    <xf numFmtId="176" fontId="10" fillId="2" borderId="78" xfId="3" applyNumberFormat="1" applyFont="1" applyFill="1" applyBorder="1" applyAlignment="1">
      <alignment vertical="center"/>
    </xf>
    <xf numFmtId="176" fontId="10" fillId="2" borderId="73" xfId="3" applyNumberFormat="1" applyFont="1" applyFill="1" applyBorder="1" applyAlignment="1">
      <alignment vertical="center"/>
    </xf>
    <xf numFmtId="176" fontId="10" fillId="2" borderId="93" xfId="3" applyNumberFormat="1" applyFont="1" applyFill="1" applyBorder="1" applyAlignment="1">
      <alignment vertical="center"/>
    </xf>
    <xf numFmtId="176" fontId="10" fillId="2" borderId="66" xfId="3" applyNumberFormat="1" applyFont="1" applyFill="1" applyBorder="1" applyAlignment="1">
      <alignment vertical="center"/>
    </xf>
    <xf numFmtId="176" fontId="10" fillId="2" borderId="91" xfId="3" applyNumberFormat="1" applyFont="1" applyFill="1" applyBorder="1" applyAlignment="1">
      <alignment vertical="center"/>
    </xf>
    <xf numFmtId="176" fontId="10" fillId="2" borderId="88" xfId="3" applyNumberFormat="1" applyFont="1" applyFill="1" applyBorder="1" applyAlignment="1">
      <alignment vertical="center"/>
    </xf>
    <xf numFmtId="38" fontId="10" fillId="4" borderId="82" xfId="3" applyFont="1" applyFill="1" applyBorder="1" applyProtection="1">
      <alignment vertical="center"/>
      <protection locked="0"/>
    </xf>
    <xf numFmtId="38" fontId="10" fillId="4" borderId="160" xfId="3" applyFont="1" applyFill="1" applyBorder="1" applyProtection="1">
      <alignment vertical="center"/>
      <protection locked="0"/>
    </xf>
    <xf numFmtId="38" fontId="10" fillId="2" borderId="29" xfId="3" applyFont="1" applyFill="1" applyBorder="1" applyAlignment="1" applyProtection="1">
      <alignment horizontal="right" vertical="center"/>
      <protection locked="0"/>
    </xf>
    <xf numFmtId="181" fontId="8" fillId="4" borderId="0" xfId="3" applyNumberFormat="1" applyFont="1" applyFill="1" applyAlignment="1">
      <alignment vertical="center"/>
    </xf>
    <xf numFmtId="38" fontId="10" fillId="4" borderId="68" xfId="3" applyFont="1" applyFill="1" applyBorder="1">
      <alignment vertical="center"/>
    </xf>
    <xf numFmtId="38" fontId="10" fillId="4" borderId="68" xfId="3" applyFont="1" applyFill="1" applyBorder="1" applyProtection="1">
      <alignment vertical="center"/>
      <protection locked="0"/>
    </xf>
    <xf numFmtId="9" fontId="10" fillId="4" borderId="137" xfId="1" applyNumberFormat="1" applyFont="1" applyFill="1" applyBorder="1" applyProtection="1">
      <alignment vertical="center"/>
      <protection locked="0"/>
    </xf>
    <xf numFmtId="9" fontId="10" fillId="4" borderId="136" xfId="1" applyNumberFormat="1" applyFont="1" applyFill="1" applyBorder="1" applyProtection="1">
      <alignment vertical="center"/>
      <protection locked="0"/>
    </xf>
    <xf numFmtId="9" fontId="10" fillId="4" borderId="161" xfId="1" applyNumberFormat="1" applyFont="1" applyFill="1" applyBorder="1" applyProtection="1">
      <alignment vertical="center"/>
      <protection locked="0"/>
    </xf>
    <xf numFmtId="9" fontId="10" fillId="4" borderId="135" xfId="1" applyNumberFormat="1" applyFont="1" applyFill="1" applyBorder="1" applyProtection="1">
      <alignment vertical="center"/>
      <protection locked="0"/>
    </xf>
    <xf numFmtId="176" fontId="10" fillId="2" borderId="94" xfId="3" applyNumberFormat="1" applyFont="1" applyFill="1" applyBorder="1" applyAlignment="1">
      <alignment vertical="center"/>
    </xf>
    <xf numFmtId="176" fontId="10" fillId="2" borderId="92" xfId="3" applyNumberFormat="1" applyFont="1" applyFill="1" applyBorder="1" applyAlignment="1">
      <alignment vertical="center"/>
    </xf>
    <xf numFmtId="176" fontId="10" fillId="2" borderId="90" xfId="3" applyNumberFormat="1" applyFont="1" applyFill="1" applyBorder="1" applyAlignment="1">
      <alignment vertical="center"/>
    </xf>
    <xf numFmtId="176" fontId="10" fillId="2" borderId="29" xfId="3" applyNumberFormat="1" applyFont="1" applyFill="1" applyBorder="1" applyAlignment="1" applyProtection="1">
      <alignment horizontal="center" vertical="center"/>
      <protection locked="0"/>
    </xf>
    <xf numFmtId="38" fontId="10" fillId="4" borderId="21" xfId="3" applyFont="1" applyFill="1" applyBorder="1">
      <alignment vertical="center"/>
    </xf>
    <xf numFmtId="38" fontId="10" fillId="4" borderId="29" xfId="3" applyFont="1" applyFill="1" applyBorder="1">
      <alignment vertical="center"/>
    </xf>
    <xf numFmtId="38" fontId="15" fillId="4" borderId="29" xfId="3" applyFont="1" applyFill="1" applyBorder="1">
      <alignment vertical="center"/>
    </xf>
    <xf numFmtId="176" fontId="10" fillId="4" borderId="29" xfId="3" applyNumberFormat="1" applyFont="1" applyFill="1" applyBorder="1" applyAlignment="1">
      <alignment vertical="center"/>
    </xf>
    <xf numFmtId="38" fontId="10" fillId="4" borderId="29" xfId="3" applyFont="1" applyFill="1" applyBorder="1" applyAlignment="1">
      <alignment horizontal="center" vertical="center"/>
    </xf>
    <xf numFmtId="38" fontId="10" fillId="4" borderId="29" xfId="3" applyFont="1" applyFill="1" applyBorder="1" applyProtection="1">
      <alignment vertical="center"/>
      <protection locked="0"/>
    </xf>
    <xf numFmtId="176" fontId="31" fillId="2" borderId="80" xfId="3" applyNumberFormat="1" applyFont="1" applyFill="1" applyBorder="1" applyAlignment="1" applyProtection="1">
      <alignment vertical="center" shrinkToFit="1"/>
      <protection locked="0"/>
    </xf>
    <xf numFmtId="176" fontId="31" fillId="2" borderId="79" xfId="3" applyNumberFormat="1" applyFont="1" applyFill="1" applyBorder="1" applyAlignment="1" applyProtection="1">
      <alignment vertical="center" shrinkToFit="1"/>
      <protection locked="0"/>
    </xf>
    <xf numFmtId="38" fontId="10" fillId="4" borderId="29" xfId="3" applyFont="1" applyFill="1" applyBorder="1" applyAlignment="1">
      <alignment vertical="center"/>
    </xf>
    <xf numFmtId="176" fontId="23" fillId="2" borderId="120" xfId="3" applyNumberFormat="1" applyFont="1" applyFill="1" applyBorder="1" applyAlignment="1" applyProtection="1">
      <alignment vertical="center" shrinkToFit="1"/>
      <protection locked="0"/>
    </xf>
    <xf numFmtId="176" fontId="23" fillId="2" borderId="167" xfId="3" applyNumberFormat="1" applyFont="1" applyFill="1" applyBorder="1" applyAlignment="1">
      <alignment vertical="center" shrinkToFit="1"/>
    </xf>
    <xf numFmtId="176" fontId="23" fillId="4" borderId="137" xfId="3" applyNumberFormat="1" applyFont="1" applyFill="1" applyBorder="1" applyAlignment="1">
      <alignment vertical="center" shrinkToFit="1"/>
    </xf>
    <xf numFmtId="0" fontId="3" fillId="0" borderId="0" xfId="0" applyFont="1" applyFill="1">
      <alignment vertical="center"/>
    </xf>
    <xf numFmtId="38" fontId="4" fillId="4" borderId="29" xfId="3" applyFont="1" applyFill="1" applyBorder="1" applyAlignment="1">
      <alignment horizontal="right" vertical="top" wrapText="1"/>
    </xf>
    <xf numFmtId="38" fontId="4" fillId="4" borderId="21" xfId="3" applyFont="1" applyFill="1" applyBorder="1" applyAlignment="1">
      <alignment vertical="top" wrapText="1"/>
    </xf>
    <xf numFmtId="38" fontId="4" fillId="4" borderId="29" xfId="3" applyFont="1" applyFill="1" applyBorder="1" applyAlignment="1">
      <alignment vertical="top" wrapText="1"/>
    </xf>
    <xf numFmtId="176" fontId="10" fillId="4" borderId="169" xfId="3" applyNumberFormat="1" applyFont="1" applyFill="1" applyBorder="1">
      <alignment vertical="center"/>
    </xf>
    <xf numFmtId="38" fontId="10" fillId="4" borderId="29" xfId="3" applyFont="1" applyFill="1" applyBorder="1" applyAlignment="1">
      <alignment vertical="center" textRotation="255"/>
    </xf>
    <xf numFmtId="38" fontId="10" fillId="4" borderId="21" xfId="3" applyFont="1" applyFill="1" applyBorder="1" applyAlignment="1">
      <alignment horizontal="left" vertical="center"/>
    </xf>
    <xf numFmtId="38" fontId="10" fillId="4" borderId="29" xfId="3" applyFont="1" applyFill="1" applyBorder="1" applyAlignment="1">
      <alignment horizontal="left" vertical="center" textRotation="255"/>
    </xf>
    <xf numFmtId="38" fontId="10" fillId="4" borderId="29" xfId="3" applyFont="1" applyFill="1" applyBorder="1" applyAlignment="1">
      <alignment horizontal="left" vertical="center"/>
    </xf>
    <xf numFmtId="38" fontId="15" fillId="4" borderId="29" xfId="3" applyFont="1" applyFill="1" applyBorder="1" applyAlignment="1">
      <alignment horizontal="left" vertical="center"/>
    </xf>
    <xf numFmtId="176" fontId="10" fillId="4" borderId="29" xfId="3" applyNumberFormat="1" applyFont="1" applyFill="1" applyBorder="1" applyAlignment="1">
      <alignment horizontal="left" vertical="center"/>
    </xf>
    <xf numFmtId="0" fontId="3" fillId="0" borderId="0" xfId="0" applyFont="1" applyFill="1">
      <alignment vertical="center"/>
    </xf>
    <xf numFmtId="181" fontId="6" fillId="2" borderId="40" xfId="2" applyNumberFormat="1" applyFont="1" applyFill="1" applyBorder="1" applyAlignment="1">
      <alignment horizontal="right" vertical="center" shrinkToFit="1"/>
    </xf>
    <xf numFmtId="0" fontId="3" fillId="0" borderId="0" xfId="0" applyFont="1" applyFill="1" applyAlignment="1">
      <alignment horizontal="distributed"/>
    </xf>
    <xf numFmtId="0" fontId="3" fillId="0" borderId="41"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3" fillId="0" borderId="43"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0" xfId="0" applyFont="1" applyFill="1" applyBorder="1" applyAlignment="1">
      <alignment horizontal="distributed" vertical="center" justifyLastLine="1"/>
    </xf>
    <xf numFmtId="0" fontId="7" fillId="4" borderId="29" xfId="0" applyFont="1" applyFill="1" applyBorder="1" applyAlignment="1">
      <alignment vertical="center" shrinkToFit="1"/>
    </xf>
    <xf numFmtId="176" fontId="7" fillId="2" borderId="29" xfId="0" applyNumberFormat="1" applyFont="1" applyFill="1" applyBorder="1" applyAlignment="1">
      <alignment horizontal="right" vertical="center" shrinkToFit="1"/>
    </xf>
    <xf numFmtId="0" fontId="3" fillId="0" borderId="0" xfId="0" applyFont="1" applyFill="1" applyAlignment="1">
      <alignment horizontal="center" vertical="center"/>
    </xf>
    <xf numFmtId="0" fontId="3" fillId="0" borderId="13" xfId="0" applyFont="1" applyFill="1" applyBorder="1" applyAlignment="1">
      <alignment horizontal="distributed" vertical="center" shrinkToFit="1"/>
    </xf>
    <xf numFmtId="0" fontId="7" fillId="4" borderId="29" xfId="0" applyFont="1" applyFill="1" applyBorder="1" applyAlignment="1">
      <alignment horizontal="center" vertical="center" shrinkToFit="1"/>
    </xf>
    <xf numFmtId="0" fontId="8" fillId="0" borderId="0" xfId="0" applyFont="1" applyFill="1" applyAlignment="1">
      <alignment horizontal="right" vertical="center"/>
    </xf>
    <xf numFmtId="0" fontId="8" fillId="4" borderId="0" xfId="0" applyFont="1" applyFill="1" applyAlignment="1">
      <alignment horizontal="left"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21" fillId="0" borderId="37" xfId="0" applyFont="1" applyFill="1" applyBorder="1" applyAlignment="1">
      <alignment horizontal="center" vertical="center" shrinkToFit="1"/>
    </xf>
    <xf numFmtId="0" fontId="21" fillId="0" borderId="38" xfId="0" applyFont="1" applyFill="1" applyBorder="1" applyAlignment="1">
      <alignment horizontal="center" vertical="center" shrinkToFit="1"/>
    </xf>
    <xf numFmtId="0" fontId="21" fillId="0" borderId="39" xfId="0" applyFont="1" applyFill="1" applyBorder="1" applyAlignment="1">
      <alignment horizontal="center" vertical="center" shrinkToFit="1"/>
    </xf>
    <xf numFmtId="181" fontId="7" fillId="2" borderId="29" xfId="0" applyNumberFormat="1" applyFont="1" applyFill="1" applyBorder="1" applyAlignment="1">
      <alignment horizontal="center" vertical="center" shrinkToFit="1"/>
    </xf>
    <xf numFmtId="181" fontId="6" fillId="2" borderId="40" xfId="2" applyNumberFormat="1" applyFont="1" applyFill="1" applyBorder="1" applyAlignment="1">
      <alignment horizontal="right" vertical="center"/>
    </xf>
    <xf numFmtId="0" fontId="3" fillId="0" borderId="25"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181" fontId="7" fillId="2" borderId="29" xfId="0" applyNumberFormat="1" applyFont="1" applyFill="1" applyBorder="1" applyAlignment="1">
      <alignment vertical="center" shrinkToFit="1"/>
    </xf>
    <xf numFmtId="0" fontId="3" fillId="0" borderId="56" xfId="8" applyFont="1" applyBorder="1" applyAlignment="1" applyProtection="1">
      <alignment horizontal="center" vertical="center" shrinkToFit="1"/>
    </xf>
    <xf numFmtId="0" fontId="3" fillId="0" borderId="0" xfId="8" applyFont="1" applyBorder="1" applyAlignment="1" applyProtection="1">
      <alignment horizontal="center" vertical="center" shrinkToFit="1"/>
    </xf>
    <xf numFmtId="0" fontId="3" fillId="0" borderId="27" xfId="8" applyFont="1" applyBorder="1" applyAlignment="1" applyProtection="1">
      <alignment horizontal="center" vertical="center" shrinkToFit="1"/>
    </xf>
    <xf numFmtId="0" fontId="3" fillId="0" borderId="57" xfId="8" applyFont="1" applyBorder="1" applyAlignment="1" applyProtection="1">
      <alignment horizontal="center" vertical="center" shrinkToFit="1"/>
    </xf>
    <xf numFmtId="0" fontId="3" fillId="0" borderId="58" xfId="8" applyFont="1" applyBorder="1" applyAlignment="1" applyProtection="1">
      <alignment horizontal="center" vertical="center" shrinkToFit="1"/>
    </xf>
    <xf numFmtId="0" fontId="3" fillId="0" borderId="59" xfId="8" applyFont="1" applyBorder="1" applyAlignment="1" applyProtection="1">
      <alignment horizontal="center" vertical="center" shrinkToFit="1"/>
    </xf>
    <xf numFmtId="38" fontId="14" fillId="2" borderId="60" xfId="5" applyFont="1" applyFill="1" applyBorder="1" applyAlignment="1" applyProtection="1">
      <alignment vertical="center"/>
    </xf>
    <xf numFmtId="38" fontId="14" fillId="2" borderId="61" xfId="5" applyFont="1" applyFill="1" applyBorder="1" applyAlignment="1" applyProtection="1">
      <alignment vertical="center"/>
    </xf>
    <xf numFmtId="38" fontId="3" fillId="2" borderId="21" xfId="5" applyFont="1" applyFill="1" applyBorder="1" applyAlignment="1" applyProtection="1">
      <alignment vertical="center"/>
      <protection locked="0"/>
    </xf>
    <xf numFmtId="38" fontId="3" fillId="2" borderId="62" xfId="5" applyFont="1" applyFill="1" applyBorder="1" applyAlignment="1" applyProtection="1">
      <alignment vertical="center"/>
      <protection locked="0"/>
    </xf>
    <xf numFmtId="38" fontId="3" fillId="3" borderId="30" xfId="5" applyFont="1" applyFill="1" applyBorder="1" applyAlignment="1" applyProtection="1">
      <alignment vertical="center"/>
      <protection locked="0"/>
    </xf>
    <xf numFmtId="38" fontId="3" fillId="3" borderId="53" xfId="5" applyFont="1" applyFill="1" applyBorder="1" applyAlignment="1" applyProtection="1">
      <alignment vertical="center"/>
      <protection locked="0"/>
    </xf>
    <xf numFmtId="38" fontId="3" fillId="3" borderId="30" xfId="5" applyFill="1" applyBorder="1" applyAlignment="1" applyProtection="1">
      <alignment vertical="center"/>
      <protection locked="0"/>
    </xf>
    <xf numFmtId="38" fontId="3" fillId="3" borderId="53" xfId="5" applyFill="1" applyBorder="1" applyAlignment="1" applyProtection="1">
      <alignment vertical="center"/>
      <protection locked="0"/>
    </xf>
    <xf numFmtId="0" fontId="3" fillId="3" borderId="1" xfId="8" applyFill="1" applyBorder="1" applyAlignment="1" applyProtection="1">
      <alignment vertical="center"/>
      <protection locked="0"/>
    </xf>
    <xf numFmtId="0" fontId="3" fillId="2" borderId="0" xfId="8" applyFill="1" applyBorder="1" applyProtection="1"/>
    <xf numFmtId="0" fontId="3" fillId="0" borderId="44" xfId="8" applyFont="1" applyBorder="1" applyAlignment="1" applyProtection="1">
      <alignment horizontal="center" vertical="center" wrapText="1"/>
    </xf>
    <xf numFmtId="0" fontId="3" fillId="0" borderId="21" xfId="8" applyFont="1" applyBorder="1" applyAlignment="1" applyProtection="1">
      <alignment horizontal="center" vertical="center" wrapText="1"/>
    </xf>
    <xf numFmtId="0" fontId="3" fillId="0" borderId="45" xfId="8" applyFont="1" applyBorder="1" applyAlignment="1" applyProtection="1">
      <alignment horizontal="center" vertical="center" wrapText="1"/>
    </xf>
    <xf numFmtId="0" fontId="3" fillId="0" borderId="36" xfId="8" applyFont="1" applyBorder="1" applyAlignment="1" applyProtection="1">
      <alignment horizontal="center" vertical="center" wrapText="1"/>
    </xf>
    <xf numFmtId="0" fontId="3" fillId="0" borderId="5" xfId="8" applyFont="1" applyBorder="1" applyAlignment="1" applyProtection="1">
      <alignment horizontal="center" vertical="center" wrapText="1"/>
    </xf>
    <xf numFmtId="38" fontId="3" fillId="3" borderId="46" xfId="8" applyNumberFormat="1" applyFont="1" applyFill="1" applyBorder="1" applyAlignment="1" applyProtection="1">
      <alignment vertical="center"/>
      <protection locked="0"/>
    </xf>
    <xf numFmtId="0" fontId="3" fillId="3" borderId="47" xfId="8" applyFont="1" applyFill="1" applyBorder="1" applyAlignment="1" applyProtection="1">
      <alignment vertical="center"/>
      <protection locked="0"/>
    </xf>
    <xf numFmtId="0" fontId="4" fillId="0" borderId="48" xfId="8" applyFont="1" applyBorder="1" applyAlignment="1" applyProtection="1">
      <alignment horizontal="center" vertical="center" wrapText="1"/>
    </xf>
    <xf numFmtId="0" fontId="4" fillId="0" borderId="49" xfId="8" applyFont="1" applyBorder="1" applyAlignment="1" applyProtection="1">
      <alignment horizontal="center" vertical="center" wrapText="1"/>
    </xf>
    <xf numFmtId="0" fontId="4" fillId="0" borderId="22" xfId="8" applyFont="1" applyBorder="1" applyAlignment="1" applyProtection="1">
      <alignment horizontal="center" vertical="center" wrapText="1"/>
    </xf>
    <xf numFmtId="0" fontId="4" fillId="0" borderId="50" xfId="8" applyFont="1" applyBorder="1" applyAlignment="1" applyProtection="1">
      <alignment horizontal="center" vertical="center" wrapText="1"/>
    </xf>
    <xf numFmtId="0" fontId="3" fillId="0" borderId="51" xfId="8" applyBorder="1" applyAlignment="1" applyProtection="1">
      <alignment horizontal="center" vertical="center" wrapText="1"/>
    </xf>
    <xf numFmtId="0" fontId="3" fillId="0" borderId="52" xfId="8" applyBorder="1" applyAlignment="1" applyProtection="1">
      <alignment horizontal="center" vertical="center" wrapText="1"/>
    </xf>
    <xf numFmtId="0" fontId="16" fillId="2" borderId="30" xfId="8" applyFont="1" applyFill="1" applyBorder="1" applyAlignment="1" applyProtection="1">
      <alignment horizontal="center" vertical="center"/>
    </xf>
    <xf numFmtId="0" fontId="16" fillId="2" borderId="40" xfId="8" applyFont="1" applyFill="1" applyBorder="1" applyAlignment="1" applyProtection="1">
      <alignment horizontal="center" vertical="center"/>
    </xf>
    <xf numFmtId="0" fontId="16" fillId="2" borderId="53" xfId="8" applyFont="1" applyFill="1" applyBorder="1" applyAlignment="1" applyProtection="1">
      <alignment horizontal="center" vertical="center"/>
    </xf>
    <xf numFmtId="0" fontId="4" fillId="0" borderId="28" xfId="8" applyFont="1" applyBorder="1" applyAlignment="1" applyProtection="1">
      <alignment horizontal="center" wrapText="1"/>
    </xf>
    <xf numFmtId="0" fontId="3" fillId="0" borderId="54" xfId="8" applyFont="1" applyBorder="1" applyAlignment="1" applyProtection="1">
      <alignment horizontal="center" vertical="center" wrapText="1"/>
    </xf>
    <xf numFmtId="0" fontId="3" fillId="0" borderId="55" xfId="8" applyFont="1" applyBorder="1" applyAlignment="1" applyProtection="1">
      <alignment horizontal="center" vertical="center" wrapText="1"/>
    </xf>
    <xf numFmtId="0" fontId="3" fillId="0" borderId="18" xfId="8" applyFont="1" applyBorder="1" applyAlignment="1" applyProtection="1">
      <alignment horizontal="center" vertical="center" wrapText="1"/>
    </xf>
    <xf numFmtId="0" fontId="22" fillId="0" borderId="37" xfId="0" applyFont="1" applyFill="1" applyBorder="1" applyAlignment="1">
      <alignment horizontal="center" vertical="center" shrinkToFit="1"/>
    </xf>
    <xf numFmtId="0" fontId="22" fillId="0" borderId="38" xfId="0" applyFont="1" applyFill="1" applyBorder="1" applyAlignment="1">
      <alignment horizontal="center" vertical="center" shrinkToFit="1"/>
    </xf>
    <xf numFmtId="0" fontId="22" fillId="0" borderId="39" xfId="0" applyFont="1" applyFill="1" applyBorder="1" applyAlignment="1">
      <alignment horizontal="center" vertical="center" shrinkToFit="1"/>
    </xf>
    <xf numFmtId="38" fontId="24" fillId="0" borderId="30" xfId="2" applyFont="1" applyFill="1" applyBorder="1" applyAlignment="1">
      <alignment horizontal="left" vertical="center" shrinkToFit="1"/>
    </xf>
    <xf numFmtId="38" fontId="24" fillId="0" borderId="40" xfId="2" applyFont="1" applyFill="1" applyBorder="1" applyAlignment="1">
      <alignment horizontal="left" vertical="center" shrinkToFit="1"/>
    </xf>
    <xf numFmtId="38" fontId="24" fillId="0" borderId="25" xfId="2" applyFont="1" applyFill="1" applyBorder="1" applyAlignment="1">
      <alignment horizontal="left" vertical="center" shrinkToFit="1"/>
    </xf>
    <xf numFmtId="38" fontId="24" fillId="0" borderId="36" xfId="2" applyFont="1" applyFill="1" applyBorder="1" applyAlignment="1">
      <alignment horizontal="left" vertical="center" shrinkToFit="1"/>
    </xf>
    <xf numFmtId="38" fontId="24" fillId="0" borderId="5" xfId="2" applyFont="1" applyFill="1" applyBorder="1" applyAlignment="1">
      <alignment horizontal="left" vertical="center" shrinkToFit="1"/>
    </xf>
    <xf numFmtId="38" fontId="24" fillId="0" borderId="70" xfId="2" applyFont="1" applyFill="1" applyBorder="1" applyAlignment="1">
      <alignment horizontal="left" vertical="center" shrinkToFit="1"/>
    </xf>
    <xf numFmtId="38" fontId="24" fillId="0" borderId="76" xfId="2" applyFont="1" applyFill="1" applyBorder="1" applyAlignment="1">
      <alignment horizontal="left" vertical="center" shrinkToFit="1"/>
    </xf>
    <xf numFmtId="38" fontId="24" fillId="0" borderId="30" xfId="2" applyFont="1" applyFill="1" applyBorder="1" applyAlignment="1">
      <alignment horizontal="center" vertical="center"/>
    </xf>
    <xf numFmtId="38" fontId="24" fillId="0" borderId="53" xfId="2" applyFont="1" applyFill="1" applyBorder="1" applyAlignment="1">
      <alignment horizontal="center" vertical="center"/>
    </xf>
    <xf numFmtId="38" fontId="24" fillId="0" borderId="1" xfId="2" applyFont="1" applyFill="1" applyBorder="1" applyAlignment="1">
      <alignment horizontal="left" vertical="center" wrapText="1" shrinkToFit="1"/>
    </xf>
    <xf numFmtId="38" fontId="24" fillId="0" borderId="1" xfId="2" applyFont="1" applyFill="1" applyBorder="1" applyAlignment="1">
      <alignment horizontal="left" vertical="center" shrinkToFit="1"/>
    </xf>
    <xf numFmtId="38" fontId="24" fillId="0" borderId="69" xfId="2" applyFont="1" applyFill="1" applyBorder="1" applyAlignment="1">
      <alignment horizontal="left" vertical="center" shrinkToFit="1"/>
    </xf>
    <xf numFmtId="38" fontId="24" fillId="0" borderId="68" xfId="2" applyFont="1" applyFill="1" applyBorder="1" applyAlignment="1">
      <alignment horizontal="left" vertical="center" shrinkToFit="1"/>
    </xf>
    <xf numFmtId="38" fontId="24" fillId="0" borderId="103" xfId="2" applyFont="1" applyFill="1" applyBorder="1" applyAlignment="1">
      <alignment horizontal="left" vertical="center"/>
    </xf>
    <xf numFmtId="0" fontId="0" fillId="0" borderId="102" xfId="0" applyBorder="1" applyAlignment="1">
      <alignment vertical="center"/>
    </xf>
    <xf numFmtId="38" fontId="24" fillId="0" borderId="25" xfId="2" applyFont="1" applyFill="1" applyBorder="1" applyAlignment="1">
      <alignment horizontal="center" vertical="center"/>
    </xf>
    <xf numFmtId="38" fontId="24" fillId="0" borderId="84" xfId="2" applyFont="1" applyFill="1" applyBorder="1" applyAlignment="1">
      <alignment horizontal="center" vertical="center"/>
    </xf>
    <xf numFmtId="38" fontId="24" fillId="0" borderId="83" xfId="2" applyFont="1" applyFill="1" applyBorder="1" applyAlignment="1">
      <alignment vertical="center" shrinkToFit="1"/>
    </xf>
    <xf numFmtId="38" fontId="24" fillId="0" borderId="82" xfId="2" applyFont="1" applyFill="1" applyBorder="1" applyAlignment="1">
      <alignment vertical="center" shrinkToFit="1"/>
    </xf>
    <xf numFmtId="38" fontId="24" fillId="0" borderId="75" xfId="2" applyFont="1" applyFill="1" applyBorder="1" applyAlignment="1">
      <alignment horizontal="left" vertical="center" shrinkToFit="1"/>
    </xf>
    <xf numFmtId="38" fontId="28" fillId="0" borderId="0" xfId="2" applyFont="1" applyFill="1" applyAlignment="1">
      <alignment horizontal="center" vertical="center"/>
    </xf>
    <xf numFmtId="38" fontId="5" fillId="0" borderId="36" xfId="2" applyFont="1" applyFill="1" applyBorder="1" applyAlignment="1">
      <alignment horizontal="center" vertical="center" textRotation="255"/>
    </xf>
    <xf numFmtId="38" fontId="5" fillId="0" borderId="5" xfId="2" applyFont="1" applyFill="1" applyBorder="1" applyAlignment="1">
      <alignment horizontal="center" vertical="center" textRotation="255"/>
    </xf>
    <xf numFmtId="38" fontId="24" fillId="0" borderId="83" xfId="2" applyFont="1" applyFill="1" applyBorder="1" applyAlignment="1">
      <alignment horizontal="left" vertical="center" shrinkToFit="1"/>
    </xf>
    <xf numFmtId="38" fontId="7" fillId="4" borderId="29" xfId="2" applyFont="1" applyFill="1" applyBorder="1" applyAlignment="1">
      <alignment horizontal="center" vertical="center" shrinkToFit="1"/>
    </xf>
    <xf numFmtId="38" fontId="24" fillId="0" borderId="134" xfId="2" applyFont="1" applyFill="1" applyBorder="1" applyAlignment="1">
      <alignment vertical="center" shrinkToFit="1"/>
    </xf>
    <xf numFmtId="38" fontId="24" fillId="0" borderId="36" xfId="2" applyFont="1" applyFill="1" applyBorder="1" applyAlignment="1">
      <alignment vertical="center" shrinkToFit="1"/>
    </xf>
    <xf numFmtId="38" fontId="24" fillId="0" borderId="5" xfId="2" applyFont="1" applyFill="1" applyBorder="1" applyAlignment="1">
      <alignment vertical="center" shrinkToFit="1"/>
    </xf>
    <xf numFmtId="38" fontId="24" fillId="0" borderId="69" xfId="2" applyFont="1" applyFill="1" applyBorder="1" applyAlignment="1">
      <alignment vertical="center" shrinkToFit="1"/>
    </xf>
    <xf numFmtId="38" fontId="24" fillId="0" borderId="67" xfId="2" applyFont="1" applyFill="1" applyBorder="1" applyAlignment="1">
      <alignment vertical="center" shrinkToFit="1"/>
    </xf>
    <xf numFmtId="38" fontId="24" fillId="0" borderId="133" xfId="2" applyFont="1" applyFill="1" applyBorder="1" applyAlignment="1">
      <alignment vertical="center" shrinkToFit="1"/>
    </xf>
    <xf numFmtId="38" fontId="24" fillId="0" borderId="132" xfId="2" applyFont="1" applyFill="1" applyBorder="1" applyAlignment="1">
      <alignment vertical="center" shrinkToFit="1"/>
    </xf>
    <xf numFmtId="38" fontId="4" fillId="0" borderId="1" xfId="2" applyFont="1" applyFill="1" applyBorder="1" applyAlignment="1">
      <alignment horizontal="center" vertical="center" shrinkToFit="1"/>
    </xf>
    <xf numFmtId="38" fontId="4" fillId="0" borderId="13" xfId="2" applyFont="1" applyFill="1" applyBorder="1" applyAlignment="1">
      <alignment horizontal="center" vertical="center" shrinkToFit="1"/>
    </xf>
    <xf numFmtId="181" fontId="7" fillId="2" borderId="29" xfId="2" applyNumberFormat="1" applyFont="1" applyFill="1" applyBorder="1" applyAlignment="1">
      <alignment horizontal="center" vertical="center" shrinkToFit="1"/>
    </xf>
    <xf numFmtId="38" fontId="4" fillId="0" borderId="1" xfId="2" applyFont="1" applyFill="1" applyBorder="1" applyAlignment="1">
      <alignment horizontal="center" vertical="center" wrapText="1" shrinkToFit="1"/>
    </xf>
    <xf numFmtId="38" fontId="24" fillId="0" borderId="1" xfId="2" applyFont="1" applyFill="1" applyBorder="1" applyAlignment="1">
      <alignment horizontal="center" vertical="center"/>
    </xf>
    <xf numFmtId="38" fontId="24" fillId="0" borderId="13" xfId="2" applyFont="1" applyFill="1" applyBorder="1" applyAlignment="1">
      <alignment horizontal="center" vertical="center"/>
    </xf>
    <xf numFmtId="38" fontId="24" fillId="0" borderId="129" xfId="2" applyFont="1" applyFill="1" applyBorder="1" applyAlignment="1">
      <alignment horizontal="left" vertical="center" shrinkToFit="1"/>
    </xf>
    <xf numFmtId="38" fontId="5" fillId="0" borderId="25" xfId="2" applyFont="1" applyFill="1" applyBorder="1" applyAlignment="1">
      <alignment horizontal="center" vertical="center" textRotation="255"/>
    </xf>
    <xf numFmtId="38" fontId="5" fillId="0" borderId="30" xfId="2" applyFont="1" applyFill="1" applyBorder="1" applyAlignment="1">
      <alignment horizontal="center" vertical="center"/>
    </xf>
    <xf numFmtId="38" fontId="5" fillId="0" borderId="40" xfId="2" applyFont="1" applyFill="1" applyBorder="1" applyAlignment="1">
      <alignment horizontal="center" vertical="center"/>
    </xf>
    <xf numFmtId="38" fontId="24" fillId="0" borderId="46" xfId="2" applyFont="1" applyFill="1" applyBorder="1" applyAlignment="1">
      <alignment vertical="center"/>
    </xf>
    <xf numFmtId="38" fontId="24" fillId="0" borderId="47" xfId="2" applyFont="1" applyFill="1" applyBorder="1" applyAlignment="1">
      <alignment vertical="center"/>
    </xf>
    <xf numFmtId="38" fontId="24" fillId="0" borderId="44" xfId="2" applyFont="1" applyFill="1" applyBorder="1" applyAlignment="1">
      <alignment vertical="center"/>
    </xf>
    <xf numFmtId="38" fontId="24" fillId="0" borderId="27" xfId="2" applyFont="1" applyFill="1" applyBorder="1" applyAlignment="1">
      <alignment vertical="center"/>
    </xf>
    <xf numFmtId="38" fontId="24" fillId="0" borderId="21" xfId="2" applyFont="1" applyFill="1" applyBorder="1" applyAlignment="1">
      <alignment vertical="center"/>
    </xf>
    <xf numFmtId="38" fontId="24" fillId="0" borderId="62" xfId="2" applyFont="1" applyFill="1" applyBorder="1" applyAlignment="1">
      <alignment vertical="center"/>
    </xf>
    <xf numFmtId="38" fontId="24" fillId="0" borderId="25" xfId="2" applyFont="1" applyFill="1" applyBorder="1" applyAlignment="1">
      <alignment horizontal="left" vertical="center" wrapText="1" shrinkToFit="1"/>
    </xf>
    <xf numFmtId="38" fontId="24" fillId="0" borderId="46" xfId="2" applyFont="1" applyFill="1" applyBorder="1" applyAlignment="1">
      <alignment vertical="center" shrinkToFit="1"/>
    </xf>
    <xf numFmtId="38" fontId="24" fillId="0" borderId="44" xfId="2" applyFont="1" applyFill="1" applyBorder="1" applyAlignment="1">
      <alignment vertical="center" shrinkToFit="1"/>
    </xf>
    <xf numFmtId="38" fontId="24" fillId="0" borderId="21" xfId="2" applyFont="1" applyFill="1" applyBorder="1" applyAlignment="1">
      <alignment vertical="center" shrinkToFit="1"/>
    </xf>
    <xf numFmtId="38" fontId="5" fillId="0" borderId="16" xfId="2" applyFont="1" applyFill="1" applyBorder="1" applyAlignment="1">
      <alignment horizontal="center" vertical="center"/>
    </xf>
    <xf numFmtId="38" fontId="5" fillId="0" borderId="110" xfId="2" applyFont="1" applyFill="1" applyBorder="1" applyAlignment="1">
      <alignment horizontal="center" vertical="center"/>
    </xf>
    <xf numFmtId="38" fontId="5" fillId="0" borderId="109" xfId="2" applyFont="1" applyFill="1" applyBorder="1" applyAlignment="1">
      <alignment horizontal="center" vertical="center"/>
    </xf>
    <xf numFmtId="0" fontId="24" fillId="0" borderId="25" xfId="0" applyFont="1" applyBorder="1" applyAlignment="1">
      <alignment horizontal="left" vertical="center" wrapText="1" shrinkToFit="1"/>
    </xf>
    <xf numFmtId="0" fontId="24" fillId="0" borderId="36" xfId="0" applyFont="1" applyBorder="1" applyAlignment="1">
      <alignment horizontal="left" vertical="center" wrapText="1" shrinkToFit="1"/>
    </xf>
    <xf numFmtId="0" fontId="24" fillId="0" borderId="5" xfId="0" applyFont="1" applyBorder="1" applyAlignment="1">
      <alignment horizontal="left" vertical="center" wrapText="1" shrinkToFit="1"/>
    </xf>
    <xf numFmtId="38" fontId="24" fillId="0" borderId="77" xfId="2" applyFont="1" applyFill="1" applyBorder="1" applyAlignment="1">
      <alignment horizontal="left" vertical="center" shrinkToFit="1"/>
    </xf>
    <xf numFmtId="38" fontId="24" fillId="0" borderId="84" xfId="2" applyFont="1" applyFill="1" applyBorder="1" applyAlignment="1">
      <alignment vertical="center"/>
    </xf>
    <xf numFmtId="38" fontId="24" fillId="0" borderId="0" xfId="2" applyFont="1" applyFill="1" applyBorder="1" applyAlignment="1">
      <alignment vertical="center"/>
    </xf>
    <xf numFmtId="38" fontId="24" fillId="0" borderId="29" xfId="2" applyFont="1" applyFill="1" applyBorder="1" applyAlignment="1">
      <alignment vertical="center"/>
    </xf>
    <xf numFmtId="38" fontId="24" fillId="0" borderId="63" xfId="2" applyFont="1" applyFill="1" applyBorder="1" applyAlignment="1">
      <alignment horizontal="left" vertical="center" shrinkToFit="1"/>
    </xf>
    <xf numFmtId="0" fontId="0" fillId="0" borderId="30" xfId="0" applyBorder="1" applyAlignment="1">
      <alignment vertical="center"/>
    </xf>
    <xf numFmtId="0" fontId="0" fillId="0" borderId="40" xfId="0" applyBorder="1">
      <alignment vertical="center"/>
    </xf>
    <xf numFmtId="38" fontId="12" fillId="0" borderId="25" xfId="3" applyFont="1" applyFill="1" applyBorder="1" applyAlignment="1">
      <alignment horizontal="center" vertical="center" textRotation="255"/>
    </xf>
    <xf numFmtId="38" fontId="12" fillId="0" borderId="36" xfId="3" applyFont="1" applyFill="1" applyBorder="1" applyAlignment="1">
      <alignment horizontal="center" vertical="center" textRotation="255"/>
    </xf>
    <xf numFmtId="38" fontId="12" fillId="0" borderId="142" xfId="3" applyFont="1" applyFill="1" applyBorder="1" applyAlignment="1">
      <alignment horizontal="center" vertical="center" textRotation="255"/>
    </xf>
    <xf numFmtId="38" fontId="12" fillId="0" borderId="30" xfId="3" applyFont="1" applyFill="1" applyBorder="1" applyAlignment="1">
      <alignment vertical="center"/>
    </xf>
    <xf numFmtId="38" fontId="12" fillId="0" borderId="40" xfId="3" applyFont="1" applyFill="1" applyBorder="1" applyAlignment="1">
      <alignment vertical="center"/>
    </xf>
    <xf numFmtId="38" fontId="12" fillId="0" borderId="53" xfId="3" applyFont="1" applyFill="1" applyBorder="1" applyAlignment="1">
      <alignment vertical="center"/>
    </xf>
    <xf numFmtId="38" fontId="32" fillId="0" borderId="0" xfId="3" applyFont="1" applyFill="1" applyAlignment="1">
      <alignment horizontal="center" vertical="center" wrapText="1"/>
    </xf>
    <xf numFmtId="181" fontId="7" fillId="2" borderId="29" xfId="3" applyNumberFormat="1" applyFont="1" applyFill="1" applyBorder="1" applyAlignment="1">
      <alignment horizontal="center" vertical="center" shrinkToFit="1"/>
    </xf>
    <xf numFmtId="176" fontId="32" fillId="0" borderId="0" xfId="3" applyNumberFormat="1" applyFont="1" applyFill="1" applyBorder="1" applyAlignment="1">
      <alignment horizontal="center" vertical="center"/>
    </xf>
    <xf numFmtId="181" fontId="7" fillId="2" borderId="29" xfId="3" applyNumberFormat="1" applyFont="1" applyFill="1" applyBorder="1" applyAlignment="1" applyProtection="1">
      <alignment horizontal="center" vertical="center" shrinkToFit="1"/>
    </xf>
    <xf numFmtId="0" fontId="7" fillId="0" borderId="0" xfId="0" applyFont="1" applyFill="1" applyBorder="1" applyAlignment="1">
      <alignment horizontal="center" vertical="center"/>
    </xf>
    <xf numFmtId="0" fontId="10" fillId="0" borderId="125" xfId="0" applyFont="1" applyFill="1" applyBorder="1" applyAlignment="1">
      <alignment horizontal="center" vertical="center" shrinkToFit="1"/>
    </xf>
    <xf numFmtId="0" fontId="10" fillId="0" borderId="147" xfId="0" applyFont="1" applyFill="1" applyBorder="1" applyAlignment="1">
      <alignment horizontal="center" vertical="center" shrinkToFit="1"/>
    </xf>
    <xf numFmtId="0" fontId="10" fillId="0" borderId="125" xfId="0" applyFont="1" applyFill="1" applyBorder="1" applyAlignment="1">
      <alignment horizontal="center" vertical="center" justifyLastLine="1"/>
    </xf>
    <xf numFmtId="0" fontId="10" fillId="0" borderId="147" xfId="0" applyFont="1" applyFill="1" applyBorder="1" applyAlignment="1">
      <alignment horizontal="center" vertical="center" justifyLastLine="1"/>
    </xf>
    <xf numFmtId="0" fontId="7" fillId="0" borderId="0" xfId="0" applyFont="1" applyFill="1" applyAlignment="1">
      <alignment horizontal="right" vertical="center"/>
    </xf>
    <xf numFmtId="0" fontId="10" fillId="0" borderId="1" xfId="0" applyFont="1" applyFill="1" applyBorder="1" applyAlignment="1">
      <alignment vertical="center" shrinkToFit="1"/>
    </xf>
    <xf numFmtId="0" fontId="10" fillId="0" borderId="0" xfId="0" applyFont="1" applyFill="1" applyBorder="1" applyAlignment="1">
      <alignment vertical="center" wrapText="1"/>
    </xf>
    <xf numFmtId="0" fontId="10" fillId="0" borderId="5" xfId="0" applyFont="1" applyFill="1" applyBorder="1" applyAlignment="1">
      <alignment horizontal="center" vertical="distributed" textRotation="255" shrinkToFit="1"/>
    </xf>
    <xf numFmtId="0" fontId="10" fillId="0" borderId="1" xfId="0" applyFont="1" applyFill="1" applyBorder="1" applyAlignment="1">
      <alignment horizontal="center" vertical="distributed" textRotation="255" shrinkToFit="1"/>
    </xf>
    <xf numFmtId="0" fontId="10" fillId="0" borderId="25" xfId="0" applyFont="1" applyFill="1" applyBorder="1" applyAlignment="1">
      <alignment horizontal="center" vertical="distributed" textRotation="255" shrinkToFit="1"/>
    </xf>
    <xf numFmtId="0" fontId="10" fillId="0" borderId="36" xfId="0" applyFont="1" applyFill="1" applyBorder="1" applyAlignment="1">
      <alignment vertical="center" shrinkToFit="1"/>
    </xf>
    <xf numFmtId="0" fontId="10" fillId="0" borderId="70" xfId="0" applyFont="1" applyFill="1" applyBorder="1" applyAlignment="1">
      <alignment vertical="center" shrinkToFit="1"/>
    </xf>
    <xf numFmtId="0" fontId="10" fillId="0" borderId="13" xfId="0" applyFont="1" applyFill="1" applyBorder="1" applyAlignment="1">
      <alignment horizontal="center" vertical="distributed" textRotation="255" shrinkToFit="1"/>
    </xf>
    <xf numFmtId="0" fontId="10" fillId="0" borderId="25" xfId="0" applyFont="1" applyFill="1" applyBorder="1" applyAlignment="1">
      <alignment vertical="center" shrinkToFit="1"/>
    </xf>
    <xf numFmtId="0" fontId="10" fillId="4" borderId="63" xfId="0" applyFont="1" applyFill="1" applyBorder="1" applyAlignment="1">
      <alignment vertical="center" shrinkToFit="1"/>
    </xf>
    <xf numFmtId="0" fontId="10" fillId="0" borderId="30" xfId="0" applyFont="1" applyFill="1" applyBorder="1" applyAlignment="1">
      <alignment horizontal="center" vertical="center" shrinkToFit="1"/>
    </xf>
    <xf numFmtId="0" fontId="10" fillId="0" borderId="53" xfId="0" applyFont="1" applyFill="1" applyBorder="1" applyAlignment="1">
      <alignment horizontal="center" vertical="center" shrinkToFit="1"/>
    </xf>
    <xf numFmtId="0" fontId="10" fillId="0" borderId="1" xfId="0" applyFont="1" applyFill="1" applyBorder="1" applyAlignment="1">
      <alignment horizontal="center" vertical="center" textRotation="255" shrinkToFit="1"/>
    </xf>
    <xf numFmtId="0" fontId="10" fillId="4" borderId="70" xfId="0" applyFont="1" applyFill="1" applyBorder="1" applyAlignment="1">
      <alignment vertical="center" shrinkToFit="1"/>
    </xf>
    <xf numFmtId="0" fontId="10" fillId="0" borderId="16" xfId="0" applyFont="1" applyFill="1" applyBorder="1" applyAlignment="1">
      <alignment horizontal="center" vertical="center" shrinkToFit="1"/>
    </xf>
    <xf numFmtId="0" fontId="10" fillId="0" borderId="109" xfId="0" applyFont="1" applyFill="1" applyBorder="1" applyAlignment="1">
      <alignment horizontal="center" vertical="center" shrinkToFit="1"/>
    </xf>
    <xf numFmtId="0" fontId="10" fillId="0" borderId="5" xfId="0" applyFont="1" applyFill="1" applyBorder="1" applyAlignment="1">
      <alignment vertical="center" shrinkToFit="1"/>
    </xf>
    <xf numFmtId="0" fontId="10" fillId="0" borderId="77" xfId="0" applyFont="1" applyFill="1" applyBorder="1" applyAlignment="1">
      <alignment vertical="center" shrinkToFit="1"/>
    </xf>
    <xf numFmtId="0" fontId="10" fillId="0" borderId="63" xfId="0" applyFont="1" applyFill="1" applyBorder="1" applyAlignment="1">
      <alignment vertical="center" shrinkToFit="1"/>
    </xf>
    <xf numFmtId="0" fontId="10" fillId="0" borderId="73" xfId="0" applyFont="1" applyFill="1" applyBorder="1" applyAlignment="1">
      <alignment horizontal="center" vertical="center" textRotation="255" shrinkToFit="1"/>
    </xf>
    <xf numFmtId="0" fontId="6" fillId="0" borderId="29" xfId="0" applyFont="1" applyFill="1" applyBorder="1" applyAlignment="1">
      <alignment vertical="center"/>
    </xf>
    <xf numFmtId="0" fontId="10" fillId="0" borderId="157" xfId="0" applyFont="1" applyFill="1" applyBorder="1" applyAlignment="1">
      <alignment vertical="center" wrapText="1"/>
    </xf>
    <xf numFmtId="0" fontId="10" fillId="0" borderId="156" xfId="0" applyFont="1" applyFill="1" applyBorder="1" applyAlignment="1">
      <alignment vertical="center"/>
    </xf>
    <xf numFmtId="0" fontId="10" fillId="0" borderId="155" xfId="0" applyFont="1" applyFill="1" applyBorder="1" applyAlignment="1">
      <alignment vertical="center"/>
    </xf>
    <xf numFmtId="0" fontId="10" fillId="0" borderId="154" xfId="0" applyFont="1" applyFill="1" applyBorder="1" applyAlignment="1">
      <alignment vertical="center" wrapText="1"/>
    </xf>
    <xf numFmtId="0" fontId="10" fillId="0" borderId="153" xfId="0" applyFont="1" applyFill="1" applyBorder="1" applyAlignment="1">
      <alignment vertical="center"/>
    </xf>
    <xf numFmtId="0" fontId="10" fillId="0" borderId="152" xfId="0" applyFont="1" applyFill="1" applyBorder="1" applyAlignment="1">
      <alignment vertical="center"/>
    </xf>
    <xf numFmtId="0" fontId="10" fillId="0" borderId="151" xfId="0" applyFont="1" applyFill="1" applyBorder="1" applyAlignment="1">
      <alignment vertical="center"/>
    </xf>
    <xf numFmtId="0" fontId="10" fillId="0" borderId="150" xfId="0" applyFont="1" applyFill="1" applyBorder="1" applyAlignment="1">
      <alignment vertical="center"/>
    </xf>
    <xf numFmtId="0" fontId="10" fillId="0" borderId="149" xfId="0" applyFont="1" applyFill="1" applyBorder="1" applyAlignment="1">
      <alignment vertical="center"/>
    </xf>
    <xf numFmtId="0" fontId="10" fillId="0" borderId="80" xfId="0" applyFont="1" applyFill="1" applyBorder="1" applyAlignment="1">
      <alignment horizontal="center" vertical="center" justifyLastLine="1"/>
    </xf>
    <xf numFmtId="0" fontId="10" fillId="0" borderId="79" xfId="0" applyFont="1" applyFill="1" applyBorder="1" applyAlignment="1">
      <alignment horizontal="center" vertical="center" justifyLastLine="1"/>
    </xf>
    <xf numFmtId="0" fontId="10" fillId="0" borderId="118" xfId="0" applyFont="1" applyFill="1" applyBorder="1" applyAlignment="1">
      <alignment horizontal="center" vertical="center" justifyLastLine="1"/>
    </xf>
    <xf numFmtId="0" fontId="10" fillId="0" borderId="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6" xfId="0" applyFont="1" applyFill="1" applyBorder="1" applyAlignment="1">
      <alignment horizontal="center" vertical="center" shrinkToFit="1"/>
    </xf>
    <xf numFmtId="0" fontId="10" fillId="0" borderId="148"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142" xfId="0" applyFont="1" applyFill="1" applyBorder="1" applyAlignment="1">
      <alignment horizontal="center" vertical="center" shrinkToFit="1"/>
    </xf>
    <xf numFmtId="0" fontId="10" fillId="0" borderId="134" xfId="0" applyFont="1" applyFill="1" applyBorder="1" applyAlignment="1">
      <alignment horizontal="center" vertical="distributed" textRotation="255" shrinkToFit="1"/>
    </xf>
    <xf numFmtId="0" fontId="0" fillId="0" borderId="36" xfId="0" applyBorder="1" applyAlignment="1">
      <alignment vertical="center"/>
    </xf>
    <xf numFmtId="0" fontId="0" fillId="0" borderId="5" xfId="0" applyBorder="1" applyAlignment="1">
      <alignment vertical="center"/>
    </xf>
    <xf numFmtId="0" fontId="10" fillId="0" borderId="126" xfId="0" applyFont="1" applyFill="1" applyBorder="1" applyAlignment="1">
      <alignment horizontal="center" vertical="center" textRotation="255" wrapText="1" shrinkToFit="1"/>
    </xf>
    <xf numFmtId="0" fontId="10" fillId="0" borderId="145" xfId="0" applyFont="1" applyFill="1" applyBorder="1" applyAlignment="1">
      <alignment horizontal="center" vertical="center" textRotation="255" shrinkToFit="1"/>
    </xf>
    <xf numFmtId="0" fontId="10" fillId="0" borderId="114" xfId="0" applyFont="1" applyFill="1" applyBorder="1" applyAlignment="1">
      <alignment horizontal="center" vertical="center" textRotation="255" shrinkToFit="1"/>
    </xf>
    <xf numFmtId="38" fontId="12" fillId="0" borderId="0" xfId="3" applyFont="1" applyFill="1" applyBorder="1" applyAlignment="1">
      <alignment vertical="center"/>
    </xf>
    <xf numFmtId="38" fontId="12" fillId="0" borderId="25" xfId="3" applyFont="1" applyFill="1" applyBorder="1" applyAlignment="1">
      <alignment horizontal="center" vertical="center"/>
    </xf>
    <xf numFmtId="38" fontId="12" fillId="0" borderId="5" xfId="3" applyFont="1" applyFill="1" applyBorder="1" applyAlignment="1">
      <alignment horizontal="center" vertical="center"/>
    </xf>
    <xf numFmtId="38" fontId="12" fillId="0" borderId="73" xfId="3" applyFont="1" applyFill="1" applyBorder="1" applyAlignment="1">
      <alignment vertical="center"/>
    </xf>
    <xf numFmtId="38" fontId="12" fillId="0" borderId="66" xfId="3" applyFont="1" applyFill="1" applyBorder="1" applyAlignment="1">
      <alignment vertical="center"/>
    </xf>
    <xf numFmtId="38" fontId="12" fillId="0" borderId="84" xfId="3" applyFont="1" applyFill="1" applyBorder="1" applyAlignment="1">
      <alignment horizontal="left" vertical="center" wrapText="1"/>
    </xf>
    <xf numFmtId="38" fontId="12" fillId="0" borderId="77" xfId="3" applyFont="1" applyFill="1" applyBorder="1" applyAlignment="1">
      <alignment horizontal="center" vertical="center" wrapText="1"/>
    </xf>
    <xf numFmtId="38" fontId="12" fillId="0" borderId="70" xfId="3" applyFont="1" applyFill="1" applyBorder="1" applyAlignment="1">
      <alignment horizontal="center" vertical="center" wrapText="1"/>
    </xf>
    <xf numFmtId="38" fontId="12" fillId="0" borderId="63" xfId="3" applyFont="1" applyFill="1" applyBorder="1" applyAlignment="1">
      <alignment horizontal="center" vertical="center" wrapText="1"/>
    </xf>
    <xf numFmtId="38" fontId="12" fillId="0" borderId="46" xfId="3" applyFont="1" applyFill="1" applyBorder="1" applyAlignment="1">
      <alignment horizontal="center" vertical="center" wrapText="1"/>
    </xf>
    <xf numFmtId="38" fontId="12" fillId="0" borderId="47" xfId="3" applyFont="1" applyFill="1" applyBorder="1" applyAlignment="1">
      <alignment horizontal="center" vertical="center" wrapText="1"/>
    </xf>
    <xf numFmtId="38" fontId="12" fillId="0" borderId="21" xfId="3" applyFont="1" applyFill="1" applyBorder="1" applyAlignment="1">
      <alignment horizontal="center" vertical="center" wrapText="1"/>
    </xf>
    <xf numFmtId="38" fontId="12" fillId="0" borderId="62" xfId="3" applyFont="1" applyFill="1" applyBorder="1" applyAlignment="1">
      <alignment horizontal="center" vertical="center" wrapText="1"/>
    </xf>
    <xf numFmtId="38" fontId="12" fillId="0" borderId="30" xfId="3" applyFont="1" applyFill="1" applyBorder="1" applyAlignment="1">
      <alignment horizontal="center" vertical="center"/>
    </xf>
    <xf numFmtId="38" fontId="12" fillId="0" borderId="53" xfId="3" applyFont="1" applyFill="1" applyBorder="1" applyAlignment="1">
      <alignment horizontal="center" vertical="center"/>
    </xf>
    <xf numFmtId="38" fontId="12" fillId="0" borderId="80" xfId="3" applyFont="1" applyFill="1" applyBorder="1" applyAlignment="1">
      <alignment horizontal="left" vertical="center"/>
    </xf>
    <xf numFmtId="38" fontId="12" fillId="0" borderId="78" xfId="3" applyFont="1" applyFill="1" applyBorder="1" applyAlignment="1">
      <alignment horizontal="left" vertical="center"/>
    </xf>
    <xf numFmtId="38" fontId="10" fillId="0" borderId="77" xfId="3" applyFont="1" applyFill="1" applyBorder="1" applyAlignment="1">
      <alignment horizontal="center" vertical="center" wrapText="1"/>
    </xf>
    <xf numFmtId="38" fontId="10" fillId="0" borderId="70" xfId="3" applyFont="1" applyFill="1" applyBorder="1" applyAlignment="1">
      <alignment horizontal="center" vertical="center" wrapText="1"/>
    </xf>
    <xf numFmtId="38" fontId="10" fillId="0" borderId="63" xfId="3" applyFont="1" applyFill="1" applyBorder="1" applyAlignment="1">
      <alignment horizontal="center" vertical="center" wrapText="1"/>
    </xf>
    <xf numFmtId="38" fontId="8" fillId="0" borderId="0" xfId="3" applyFont="1" applyFill="1" applyAlignment="1">
      <alignment horizontal="right" vertical="center" shrinkToFit="1"/>
    </xf>
    <xf numFmtId="38" fontId="12" fillId="0" borderId="119" xfId="3" applyFont="1" applyFill="1" applyBorder="1" applyAlignment="1">
      <alignment horizontal="center" vertical="center" wrapText="1"/>
    </xf>
    <xf numFmtId="38" fontId="12" fillId="0" borderId="144" xfId="3" applyFont="1" applyFill="1" applyBorder="1" applyAlignment="1">
      <alignment horizontal="center" vertical="center" wrapText="1"/>
    </xf>
    <xf numFmtId="0" fontId="36" fillId="4" borderId="29" xfId="3" applyNumberFormat="1" applyFont="1" applyFill="1" applyBorder="1" applyAlignment="1">
      <alignment horizontal="center" vertical="center" shrinkToFit="1"/>
    </xf>
    <xf numFmtId="181" fontId="36" fillId="2" borderId="29" xfId="3" applyNumberFormat="1" applyFont="1" applyFill="1" applyBorder="1" applyAlignment="1">
      <alignment horizontal="center" vertical="center" shrinkToFit="1"/>
    </xf>
    <xf numFmtId="38" fontId="12" fillId="0" borderId="78" xfId="3" applyFont="1" applyFill="1" applyBorder="1" applyAlignment="1">
      <alignment horizontal="center" vertical="center"/>
    </xf>
    <xf numFmtId="38" fontId="12" fillId="0" borderId="71" xfId="3" applyFont="1" applyFill="1" applyBorder="1" applyAlignment="1">
      <alignment horizontal="center" vertical="center"/>
    </xf>
    <xf numFmtId="38" fontId="12" fillId="0" borderId="124" xfId="3" applyFont="1" applyFill="1" applyBorder="1" applyAlignment="1">
      <alignment horizontal="center" vertical="center"/>
    </xf>
    <xf numFmtId="38" fontId="12" fillId="0" borderId="77" xfId="3" applyFont="1" applyFill="1" applyBorder="1" applyAlignment="1">
      <alignment horizontal="center" vertical="center"/>
    </xf>
    <xf numFmtId="38" fontId="12" fillId="0" borderId="70" xfId="3" applyFont="1" applyFill="1" applyBorder="1" applyAlignment="1">
      <alignment horizontal="center" vertical="center"/>
    </xf>
    <xf numFmtId="38" fontId="8" fillId="0" borderId="0" xfId="3" applyFont="1" applyFill="1" applyAlignment="1">
      <alignment horizontal="center" vertical="center"/>
    </xf>
    <xf numFmtId="181" fontId="38" fillId="2" borderId="29" xfId="3" applyNumberFormat="1" applyFont="1" applyFill="1" applyBorder="1" applyAlignment="1">
      <alignment horizontal="center" vertical="center" shrinkToFit="1"/>
    </xf>
    <xf numFmtId="38" fontId="10" fillId="4" borderId="76" xfId="3" applyFont="1" applyFill="1" applyBorder="1" applyAlignment="1">
      <alignment vertical="center"/>
    </xf>
    <xf numFmtId="38" fontId="10" fillId="4" borderId="75" xfId="3" applyFont="1" applyFill="1" applyBorder="1" applyAlignment="1">
      <alignment vertical="center"/>
    </xf>
    <xf numFmtId="38" fontId="10" fillId="4" borderId="93" xfId="3" applyFont="1" applyFill="1" applyBorder="1" applyAlignment="1">
      <alignment vertical="center"/>
    </xf>
    <xf numFmtId="38" fontId="10" fillId="0" borderId="88" xfId="3" applyFont="1" applyFill="1" applyBorder="1" applyAlignment="1">
      <alignment horizontal="center" vertical="center" shrinkToFit="1"/>
    </xf>
    <xf numFmtId="38" fontId="10" fillId="0" borderId="40" xfId="3" applyFont="1" applyFill="1" applyBorder="1" applyAlignment="1">
      <alignment horizontal="center" vertical="center" shrinkToFit="1"/>
    </xf>
    <xf numFmtId="38" fontId="10" fillId="0" borderId="53" xfId="3" applyFont="1" applyFill="1" applyBorder="1" applyAlignment="1">
      <alignment horizontal="center" vertical="center" shrinkToFit="1"/>
    </xf>
    <xf numFmtId="38" fontId="10" fillId="0" borderId="30" xfId="3" applyFont="1" applyFill="1" applyBorder="1" applyAlignment="1">
      <alignment horizontal="center" vertical="center" shrinkToFit="1"/>
    </xf>
    <xf numFmtId="38" fontId="10" fillId="0" borderId="29" xfId="3" applyFont="1" applyFill="1" applyBorder="1" applyAlignment="1">
      <alignment horizontal="center" vertical="center"/>
    </xf>
    <xf numFmtId="38" fontId="10" fillId="0" borderId="62" xfId="3" applyFont="1" applyFill="1" applyBorder="1" applyAlignment="1">
      <alignment horizontal="center" vertical="center"/>
    </xf>
    <xf numFmtId="38" fontId="10" fillId="0" borderId="126" xfId="3" applyFont="1" applyFill="1" applyBorder="1" applyAlignment="1">
      <alignment horizontal="center" vertical="center" textRotation="255"/>
    </xf>
    <xf numFmtId="38" fontId="10" fillId="0" borderId="145" xfId="3" applyFont="1" applyFill="1" applyBorder="1" applyAlignment="1">
      <alignment horizontal="center" vertical="center" textRotation="255"/>
    </xf>
    <xf numFmtId="38" fontId="10" fillId="0" borderId="137" xfId="3" applyFont="1" applyFill="1" applyBorder="1" applyAlignment="1">
      <alignment horizontal="center" vertical="center" textRotation="255"/>
    </xf>
    <xf numFmtId="38" fontId="10" fillId="0" borderId="164" xfId="3" applyFont="1" applyFill="1" applyBorder="1" applyAlignment="1">
      <alignment horizontal="center" vertical="center"/>
    </xf>
    <xf numFmtId="38" fontId="10" fillId="0" borderId="163" xfId="3" applyFont="1" applyFill="1" applyBorder="1" applyAlignment="1">
      <alignment horizontal="center" vertical="center"/>
    </xf>
    <xf numFmtId="38" fontId="10" fillId="0" borderId="21" xfId="3" applyFont="1" applyFill="1" applyBorder="1" applyAlignment="1">
      <alignment horizontal="center" vertical="center"/>
    </xf>
    <xf numFmtId="38" fontId="10" fillId="4" borderId="94" xfId="3" applyFont="1" applyFill="1" applyBorder="1" applyAlignment="1">
      <alignment horizontal="center" vertical="center"/>
    </xf>
    <xf numFmtId="38" fontId="10" fillId="4" borderId="82" xfId="3" applyFont="1" applyFill="1" applyBorder="1" applyAlignment="1">
      <alignment horizontal="center" vertical="center"/>
    </xf>
    <xf numFmtId="38" fontId="10" fillId="0" borderId="30" xfId="3" applyFont="1" applyFill="1" applyBorder="1" applyAlignment="1">
      <alignment horizontal="left" vertical="center" shrinkToFit="1"/>
    </xf>
    <xf numFmtId="38" fontId="10" fillId="0" borderId="40" xfId="3" applyFont="1" applyFill="1" applyBorder="1" applyAlignment="1">
      <alignment horizontal="left" vertical="center" shrinkToFit="1"/>
    </xf>
    <xf numFmtId="38" fontId="10" fillId="0" borderId="89" xfId="3" applyFont="1" applyFill="1" applyBorder="1" applyAlignment="1">
      <alignment horizontal="left" vertical="center" shrinkToFit="1"/>
    </xf>
    <xf numFmtId="38" fontId="10" fillId="4" borderId="69" xfId="3" applyFont="1" applyFill="1" applyBorder="1" applyAlignment="1">
      <alignment vertical="center"/>
    </xf>
    <xf numFmtId="38" fontId="10" fillId="4" borderId="68" xfId="3" applyFont="1" applyFill="1" applyBorder="1" applyAlignment="1">
      <alignment vertical="center"/>
    </xf>
    <xf numFmtId="38" fontId="10" fillId="4" borderId="91" xfId="3" applyFont="1" applyFill="1" applyBorder="1" applyAlignment="1">
      <alignment vertical="center"/>
    </xf>
    <xf numFmtId="38" fontId="10" fillId="0" borderId="21" xfId="3" applyFont="1" applyFill="1" applyBorder="1" applyAlignment="1">
      <alignment vertical="center"/>
    </xf>
    <xf numFmtId="38" fontId="10" fillId="0" borderId="40" xfId="3" applyFont="1" applyFill="1" applyBorder="1" applyAlignment="1">
      <alignment vertical="center"/>
    </xf>
    <xf numFmtId="38" fontId="10" fillId="0" borderId="53" xfId="3" applyFont="1" applyFill="1" applyBorder="1" applyAlignment="1">
      <alignment vertical="center"/>
    </xf>
    <xf numFmtId="38" fontId="10" fillId="0" borderId="46" xfId="3" applyFont="1" applyFill="1" applyBorder="1" applyAlignment="1">
      <alignment horizontal="center" vertical="center" shrinkToFit="1"/>
    </xf>
    <xf numFmtId="38" fontId="10" fillId="0" borderId="84" xfId="3" applyFont="1" applyFill="1" applyBorder="1" applyAlignment="1">
      <alignment horizontal="center" vertical="center" shrinkToFit="1"/>
    </xf>
    <xf numFmtId="38" fontId="10" fillId="0" borderId="30" xfId="3" applyFont="1" applyFill="1" applyBorder="1" applyAlignment="1">
      <alignment vertical="center"/>
    </xf>
    <xf numFmtId="38" fontId="10" fillId="4" borderId="46" xfId="3" applyFont="1" applyFill="1" applyBorder="1" applyAlignment="1">
      <alignment horizontal="center" vertical="center" shrinkToFit="1"/>
    </xf>
    <xf numFmtId="38" fontId="10" fillId="4" borderId="84" xfId="3" applyFont="1" applyFill="1" applyBorder="1" applyAlignment="1">
      <alignment horizontal="center" vertical="center" shrinkToFit="1"/>
    </xf>
    <xf numFmtId="38" fontId="10" fillId="4" borderId="83" xfId="3" applyFont="1" applyFill="1" applyBorder="1" applyAlignment="1">
      <alignment vertical="center"/>
    </xf>
    <xf numFmtId="38" fontId="10" fillId="4" borderId="82" xfId="3" applyFont="1" applyFill="1" applyBorder="1" applyAlignment="1">
      <alignment vertical="center"/>
    </xf>
    <xf numFmtId="38" fontId="10" fillId="4" borderId="95" xfId="3" applyFont="1" applyFill="1" applyBorder="1" applyAlignment="1">
      <alignment vertical="center"/>
    </xf>
    <xf numFmtId="38" fontId="10" fillId="0" borderId="82" xfId="3" applyFont="1" applyFill="1" applyBorder="1" applyAlignment="1">
      <alignment horizontal="center" vertical="center" shrinkToFit="1"/>
    </xf>
    <xf numFmtId="38" fontId="10" fillId="0" borderId="162" xfId="3" applyFont="1" applyFill="1" applyBorder="1" applyAlignment="1">
      <alignment horizontal="center" vertical="center"/>
    </xf>
    <xf numFmtId="38" fontId="10" fillId="0" borderId="88" xfId="3" applyFont="1" applyFill="1" applyBorder="1" applyAlignment="1">
      <alignment horizontal="center" vertical="center"/>
    </xf>
    <xf numFmtId="38" fontId="10" fillId="0" borderId="40" xfId="3" applyFont="1" applyFill="1" applyBorder="1" applyAlignment="1">
      <alignment horizontal="center" vertical="center"/>
    </xf>
    <xf numFmtId="38" fontId="10" fillId="0" borderId="53" xfId="3" applyFont="1" applyFill="1" applyBorder="1" applyAlignment="1">
      <alignment horizontal="center" vertical="center"/>
    </xf>
    <xf numFmtId="38" fontId="10" fillId="0" borderId="83" xfId="3" applyFont="1" applyFill="1" applyBorder="1" applyAlignment="1">
      <alignment vertical="center"/>
    </xf>
    <xf numFmtId="38" fontId="10" fillId="0" borderId="82" xfId="3" applyFont="1" applyFill="1" applyBorder="1" applyAlignment="1">
      <alignment vertical="center"/>
    </xf>
    <xf numFmtId="38" fontId="10" fillId="0" borderId="95" xfId="3" applyFont="1" applyFill="1" applyBorder="1" applyAlignment="1">
      <alignment vertical="center"/>
    </xf>
    <xf numFmtId="38" fontId="10" fillId="0" borderId="76" xfId="3" applyFont="1" applyFill="1" applyBorder="1" applyAlignment="1">
      <alignment vertical="center"/>
    </xf>
    <xf numFmtId="38" fontId="10" fillId="0" borderId="75" xfId="3" applyFont="1" applyFill="1" applyBorder="1" applyAlignment="1">
      <alignment vertical="center"/>
    </xf>
    <xf numFmtId="38" fontId="10" fillId="0" borderId="93" xfId="3" applyFont="1" applyFill="1" applyBorder="1" applyAlignment="1">
      <alignment vertical="center"/>
    </xf>
    <xf numFmtId="38" fontId="10" fillId="4" borderId="92" xfId="3" applyFont="1" applyFill="1" applyBorder="1" applyAlignment="1">
      <alignment vertical="center"/>
    </xf>
    <xf numFmtId="38" fontId="10" fillId="4" borderId="90" xfId="3" applyFont="1" applyFill="1" applyBorder="1" applyAlignment="1">
      <alignment vertical="center"/>
    </xf>
    <xf numFmtId="38" fontId="10" fillId="0" borderId="30" xfId="3" applyFont="1" applyFill="1" applyBorder="1" applyAlignment="1">
      <alignment horizontal="center" vertical="center"/>
    </xf>
    <xf numFmtId="38" fontId="10" fillId="0" borderId="29" xfId="3" applyFont="1" applyFill="1" applyBorder="1" applyAlignment="1">
      <alignment vertical="center"/>
    </xf>
    <xf numFmtId="38" fontId="10" fillId="0" borderId="62" xfId="3" applyFont="1" applyFill="1" applyBorder="1" applyAlignment="1">
      <alignment vertical="center"/>
    </xf>
    <xf numFmtId="38" fontId="10" fillId="0" borderId="83" xfId="3" applyFont="1" applyFill="1" applyBorder="1" applyAlignment="1">
      <alignment horizontal="center" vertical="center" shrinkToFit="1"/>
    </xf>
    <xf numFmtId="38" fontId="10" fillId="0" borderId="0" xfId="3" applyFont="1" applyFill="1" applyBorder="1" applyAlignment="1">
      <alignment vertical="center"/>
    </xf>
    <xf numFmtId="38" fontId="7" fillId="4" borderId="46" xfId="3" applyFont="1" applyFill="1" applyBorder="1" applyAlignment="1">
      <alignment horizontal="left" vertical="top"/>
    </xf>
    <xf numFmtId="38" fontId="7" fillId="4" borderId="84" xfId="3" applyFont="1" applyFill="1" applyBorder="1" applyAlignment="1">
      <alignment horizontal="left" vertical="top"/>
    </xf>
    <xf numFmtId="38" fontId="7" fillId="4" borderId="47" xfId="3" applyFont="1" applyFill="1" applyBorder="1" applyAlignment="1">
      <alignment horizontal="left" vertical="top"/>
    </xf>
    <xf numFmtId="38" fontId="7" fillId="4" borderId="44" xfId="3" applyFont="1" applyFill="1" applyBorder="1" applyAlignment="1">
      <alignment horizontal="left" vertical="top"/>
    </xf>
    <xf numFmtId="38" fontId="7" fillId="4" borderId="0" xfId="3" applyFont="1" applyFill="1" applyBorder="1" applyAlignment="1">
      <alignment horizontal="left" vertical="top"/>
    </xf>
    <xf numFmtId="38" fontId="7" fillId="4" borderId="27" xfId="3" applyFont="1" applyFill="1" applyBorder="1" applyAlignment="1">
      <alignment horizontal="left" vertical="top"/>
    </xf>
    <xf numFmtId="38" fontId="10" fillId="0" borderId="0" xfId="3" applyFont="1" applyFill="1" applyBorder="1" applyAlignment="1">
      <alignment horizontal="center" vertical="center" textRotation="255"/>
    </xf>
    <xf numFmtId="38" fontId="10" fillId="4" borderId="46" xfId="3" applyFont="1" applyFill="1" applyBorder="1" applyAlignment="1">
      <alignment horizontal="left" vertical="top"/>
    </xf>
    <xf numFmtId="38" fontId="10" fillId="4" borderId="84" xfId="3" applyFont="1" applyFill="1" applyBorder="1" applyAlignment="1">
      <alignment horizontal="left" vertical="top"/>
    </xf>
    <xf numFmtId="38" fontId="10" fillId="4" borderId="47" xfId="3" applyFont="1" applyFill="1" applyBorder="1" applyAlignment="1">
      <alignment horizontal="left" vertical="top"/>
    </xf>
    <xf numFmtId="38" fontId="10" fillId="4" borderId="44" xfId="3" applyFont="1" applyFill="1" applyBorder="1" applyAlignment="1">
      <alignment horizontal="left" vertical="top"/>
    </xf>
    <xf numFmtId="38" fontId="10" fillId="4" borderId="0" xfId="3" applyFont="1" applyFill="1" applyBorder="1" applyAlignment="1">
      <alignment horizontal="left" vertical="top"/>
    </xf>
    <xf numFmtId="38" fontId="10" fillId="4" borderId="27" xfId="3" applyFont="1" applyFill="1" applyBorder="1" applyAlignment="1">
      <alignment horizontal="left" vertical="top"/>
    </xf>
    <xf numFmtId="38" fontId="10" fillId="4" borderId="46" xfId="3" applyFont="1" applyFill="1" applyBorder="1" applyAlignment="1">
      <alignment vertical="center"/>
    </xf>
    <xf numFmtId="38" fontId="10" fillId="4" borderId="84" xfId="3" applyFont="1" applyFill="1" applyBorder="1" applyAlignment="1">
      <alignment vertical="center"/>
    </xf>
    <xf numFmtId="0" fontId="7" fillId="0" borderId="29" xfId="3" applyNumberFormat="1" applyFont="1" applyFill="1" applyBorder="1" applyAlignment="1">
      <alignment horizontal="center" vertical="center" shrinkToFit="1"/>
    </xf>
    <xf numFmtId="0" fontId="7" fillId="4" borderId="29" xfId="3" applyNumberFormat="1" applyFont="1" applyFill="1" applyBorder="1" applyAlignment="1">
      <alignment horizontal="center" vertical="center" shrinkToFit="1"/>
    </xf>
    <xf numFmtId="38" fontId="4" fillId="4" borderId="46" xfId="3" applyFont="1" applyFill="1" applyBorder="1" applyAlignment="1">
      <alignment horizontal="left" vertical="top" wrapText="1"/>
    </xf>
    <xf numFmtId="38" fontId="4" fillId="4" borderId="84" xfId="3" applyFont="1" applyFill="1" applyBorder="1" applyAlignment="1">
      <alignment horizontal="left" vertical="top" wrapText="1"/>
    </xf>
    <xf numFmtId="38" fontId="4" fillId="4" borderId="47" xfId="3" applyFont="1" applyFill="1" applyBorder="1" applyAlignment="1">
      <alignment horizontal="left" vertical="top" wrapText="1"/>
    </xf>
    <xf numFmtId="38" fontId="4" fillId="4" borderId="44" xfId="3" applyFont="1" applyFill="1" applyBorder="1" applyAlignment="1">
      <alignment horizontal="left" vertical="top" wrapText="1"/>
    </xf>
    <xf numFmtId="38" fontId="4" fillId="4" borderId="0" xfId="3" applyFont="1" applyFill="1" applyBorder="1" applyAlignment="1">
      <alignment horizontal="left" vertical="top" wrapText="1"/>
    </xf>
    <xf numFmtId="38" fontId="4" fillId="4" borderId="27" xfId="3" applyFont="1" applyFill="1" applyBorder="1" applyAlignment="1">
      <alignment horizontal="left" vertical="top" wrapText="1"/>
    </xf>
    <xf numFmtId="176" fontId="10" fillId="2" borderId="62" xfId="3" applyNumberFormat="1" applyFont="1" applyFill="1" applyBorder="1" applyAlignment="1">
      <alignment horizontal="right" vertical="center"/>
    </xf>
    <xf numFmtId="0" fontId="4" fillId="0" borderId="0" xfId="0" applyFont="1" applyFill="1" applyAlignment="1">
      <alignment vertical="center"/>
    </xf>
    <xf numFmtId="0" fontId="5" fillId="0" borderId="0" xfId="0" applyFont="1" applyFill="1">
      <alignment vertical="center"/>
    </xf>
    <xf numFmtId="0" fontId="10" fillId="4" borderId="125" xfId="0" applyFont="1" applyFill="1" applyBorder="1" applyAlignment="1">
      <alignment horizontal="center" vertical="center" shrinkToFit="1"/>
    </xf>
    <xf numFmtId="0" fontId="10" fillId="4" borderId="124" xfId="0" applyFont="1" applyFill="1" applyBorder="1" applyAlignment="1">
      <alignment horizontal="center" vertical="center" justifyLastLine="1"/>
    </xf>
    <xf numFmtId="0" fontId="10" fillId="4" borderId="147" xfId="0" applyFont="1" applyFill="1" applyBorder="1" applyAlignment="1">
      <alignment horizontal="center" vertical="center" shrinkToFit="1"/>
    </xf>
    <xf numFmtId="0" fontId="10" fillId="4" borderId="146" xfId="0" applyFont="1" applyFill="1" applyBorder="1" applyAlignment="1">
      <alignment horizontal="center" vertical="center" justifyLastLine="1"/>
    </xf>
    <xf numFmtId="38" fontId="4" fillId="2" borderId="168" xfId="3" applyFont="1" applyFill="1" applyBorder="1" applyAlignment="1">
      <alignment horizontal="right" vertical="top" wrapText="1"/>
    </xf>
  </cellXfs>
  <cellStyles count="10">
    <cellStyle name="パーセント" xfId="9" builtinId="5"/>
    <cellStyle name="パーセント 2" xfId="1"/>
    <cellStyle name="桁区切り" xfId="2" builtinId="6"/>
    <cellStyle name="桁区切り 2" xfId="3"/>
    <cellStyle name="桁区切り 3" xfId="4"/>
    <cellStyle name="桁区切り 4" xfId="5"/>
    <cellStyle name="標準" xfId="0" builtinId="0"/>
    <cellStyle name="標準 2" xfId="6"/>
    <cellStyle name="標準 3" xfId="7"/>
    <cellStyle name="標準 4" xfId="8"/>
  </cellStyles>
  <dxfs count="0"/>
  <tableStyles count="0" defaultTableStyle="TableStyleMedium9" defaultPivotStyle="PivotStyleLight16"/>
  <colors>
    <mruColors>
      <color rgb="FFFFFFCC"/>
      <color rgb="FFCF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11</xdr:col>
      <xdr:colOff>238125</xdr:colOff>
      <xdr:row>1</xdr:row>
      <xdr:rowOff>63500</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7604125" y="23812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301625</xdr:colOff>
      <xdr:row>1</xdr:row>
      <xdr:rowOff>127000</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8191500" y="30162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14</xdr:col>
      <xdr:colOff>285750</xdr:colOff>
      <xdr:row>7</xdr:row>
      <xdr:rowOff>95250</xdr:rowOff>
    </xdr:from>
    <xdr:ext cx="2492375" cy="825867"/>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8210550" y="1314450"/>
          <a:ext cx="2492375" cy="8258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前々年度から次年度の金額は、「資金収支見込計算書」［書類番号</a:t>
          </a:r>
          <a:r>
            <a:rPr kumimoji="1" lang="en-US" altLang="ja-JP" sz="1100"/>
            <a:t>5-5</a:t>
          </a:r>
          <a:r>
            <a:rPr kumimoji="1" lang="ja-JP" altLang="en-US" sz="1100"/>
            <a:t>］の</a:t>
          </a:r>
          <a:r>
            <a:rPr kumimoji="1" lang="ja-JP" altLang="ja-JP" sz="1100">
              <a:solidFill>
                <a:schemeClr val="tx1"/>
              </a:solidFill>
              <a:effectLst/>
              <a:latin typeface="+mn-lt"/>
              <a:ea typeface="+mn-ea"/>
              <a:cs typeface="+mn-cs"/>
            </a:rPr>
            <a:t>各年度</a:t>
          </a:r>
          <a:r>
            <a:rPr kumimoji="1" lang="ja-JP" altLang="en-US" sz="1100"/>
            <a:t>と整合するよう注意してください。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222250</xdr:colOff>
      <xdr:row>1</xdr:row>
      <xdr:rowOff>142875</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7651750" y="317500"/>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9</xdr:col>
      <xdr:colOff>206375</xdr:colOff>
      <xdr:row>7</xdr:row>
      <xdr:rowOff>31750</xdr:rowOff>
    </xdr:from>
    <xdr:ext cx="2492375" cy="825867"/>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7635875" y="1285875"/>
          <a:ext cx="2492375" cy="8258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前々年度から次年度の金額は、「資金収支見込計算書」［書類番号</a:t>
          </a:r>
          <a:r>
            <a:rPr kumimoji="1" lang="en-US" altLang="ja-JP" sz="1100"/>
            <a:t>5-5</a:t>
          </a:r>
          <a:r>
            <a:rPr kumimoji="1" lang="ja-JP" altLang="en-US" sz="1100"/>
            <a:t>］、「資金収支予算内訳書」［書類番号</a:t>
          </a:r>
          <a:r>
            <a:rPr kumimoji="1" lang="en-US" altLang="ja-JP" sz="1100"/>
            <a:t>5-6</a:t>
          </a:r>
          <a:r>
            <a:rPr kumimoji="1" lang="ja-JP" altLang="en-US" sz="1100"/>
            <a:t>］と整合するよう注意してください。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15</xdr:col>
      <xdr:colOff>0</xdr:colOff>
      <xdr:row>35</xdr:row>
      <xdr:rowOff>0</xdr:rowOff>
    </xdr:from>
    <xdr:to>
      <xdr:col>15</xdr:col>
      <xdr:colOff>0</xdr:colOff>
      <xdr:row>36</xdr:row>
      <xdr:rowOff>95250</xdr:rowOff>
    </xdr:to>
    <xdr:sp macro="" textlink="">
      <xdr:nvSpPr>
        <xdr:cNvPr id="2" name="AutoShape 32">
          <a:extLst>
            <a:ext uri="{FF2B5EF4-FFF2-40B4-BE49-F238E27FC236}">
              <a16:creationId xmlns:a16="http://schemas.microsoft.com/office/drawing/2014/main" id="{00000000-0008-0000-0B00-000002000000}"/>
            </a:ext>
          </a:extLst>
        </xdr:cNvPr>
        <xdr:cNvSpPr>
          <a:spLocks noChangeArrowheads="1"/>
        </xdr:cNvSpPr>
      </xdr:nvSpPr>
      <xdr:spPr bwMode="auto">
        <a:xfrm>
          <a:off x="10287000" y="60007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35</xdr:row>
      <xdr:rowOff>0</xdr:rowOff>
    </xdr:from>
    <xdr:to>
      <xdr:col>15</xdr:col>
      <xdr:colOff>0</xdr:colOff>
      <xdr:row>36</xdr:row>
      <xdr:rowOff>95250</xdr:rowOff>
    </xdr:to>
    <xdr:sp macro="" textlink="">
      <xdr:nvSpPr>
        <xdr:cNvPr id="3" name="AutoShape 32">
          <a:extLst>
            <a:ext uri="{FF2B5EF4-FFF2-40B4-BE49-F238E27FC236}">
              <a16:creationId xmlns:a16="http://schemas.microsoft.com/office/drawing/2014/main" id="{00000000-0008-0000-0B00-000003000000}"/>
            </a:ext>
          </a:extLst>
        </xdr:cNvPr>
        <xdr:cNvSpPr>
          <a:spLocks noChangeArrowheads="1"/>
        </xdr:cNvSpPr>
      </xdr:nvSpPr>
      <xdr:spPr bwMode="auto">
        <a:xfrm>
          <a:off x="10287000" y="60007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58</xdr:row>
      <xdr:rowOff>0</xdr:rowOff>
    </xdr:from>
    <xdr:to>
      <xdr:col>15</xdr:col>
      <xdr:colOff>0</xdr:colOff>
      <xdr:row>59</xdr:row>
      <xdr:rowOff>95250</xdr:rowOff>
    </xdr:to>
    <xdr:sp macro="" textlink="">
      <xdr:nvSpPr>
        <xdr:cNvPr id="4" name="AutoShape 32">
          <a:extLst>
            <a:ext uri="{FF2B5EF4-FFF2-40B4-BE49-F238E27FC236}">
              <a16:creationId xmlns:a16="http://schemas.microsoft.com/office/drawing/2014/main" id="{00000000-0008-0000-0B00-000004000000}"/>
            </a:ext>
          </a:extLst>
        </xdr:cNvPr>
        <xdr:cNvSpPr>
          <a:spLocks noChangeArrowheads="1"/>
        </xdr:cNvSpPr>
      </xdr:nvSpPr>
      <xdr:spPr bwMode="auto">
        <a:xfrm>
          <a:off x="10287000" y="99441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58</xdr:row>
      <xdr:rowOff>0</xdr:rowOff>
    </xdr:from>
    <xdr:to>
      <xdr:col>15</xdr:col>
      <xdr:colOff>0</xdr:colOff>
      <xdr:row>59</xdr:row>
      <xdr:rowOff>95250</xdr:rowOff>
    </xdr:to>
    <xdr:sp macro="" textlink="">
      <xdr:nvSpPr>
        <xdr:cNvPr id="5" name="AutoShape 32">
          <a:extLst>
            <a:ext uri="{FF2B5EF4-FFF2-40B4-BE49-F238E27FC236}">
              <a16:creationId xmlns:a16="http://schemas.microsoft.com/office/drawing/2014/main" id="{00000000-0008-0000-0B00-000005000000}"/>
            </a:ext>
          </a:extLst>
        </xdr:cNvPr>
        <xdr:cNvSpPr>
          <a:spLocks noChangeArrowheads="1"/>
        </xdr:cNvSpPr>
      </xdr:nvSpPr>
      <xdr:spPr bwMode="auto">
        <a:xfrm>
          <a:off x="10287000" y="99441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81</xdr:row>
      <xdr:rowOff>0</xdr:rowOff>
    </xdr:from>
    <xdr:to>
      <xdr:col>15</xdr:col>
      <xdr:colOff>0</xdr:colOff>
      <xdr:row>82</xdr:row>
      <xdr:rowOff>95250</xdr:rowOff>
    </xdr:to>
    <xdr:sp macro="" textlink="">
      <xdr:nvSpPr>
        <xdr:cNvPr id="6" name="AutoShape 32">
          <a:extLst>
            <a:ext uri="{FF2B5EF4-FFF2-40B4-BE49-F238E27FC236}">
              <a16:creationId xmlns:a16="http://schemas.microsoft.com/office/drawing/2014/main" id="{00000000-0008-0000-0B00-000006000000}"/>
            </a:ext>
          </a:extLst>
        </xdr:cNvPr>
        <xdr:cNvSpPr>
          <a:spLocks noChangeArrowheads="1"/>
        </xdr:cNvSpPr>
      </xdr:nvSpPr>
      <xdr:spPr bwMode="auto">
        <a:xfrm>
          <a:off x="10287000" y="138874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81</xdr:row>
      <xdr:rowOff>0</xdr:rowOff>
    </xdr:from>
    <xdr:to>
      <xdr:col>15</xdr:col>
      <xdr:colOff>0</xdr:colOff>
      <xdr:row>82</xdr:row>
      <xdr:rowOff>95250</xdr:rowOff>
    </xdr:to>
    <xdr:sp macro="" textlink="">
      <xdr:nvSpPr>
        <xdr:cNvPr id="7" name="AutoShape 32">
          <a:extLst>
            <a:ext uri="{FF2B5EF4-FFF2-40B4-BE49-F238E27FC236}">
              <a16:creationId xmlns:a16="http://schemas.microsoft.com/office/drawing/2014/main" id="{00000000-0008-0000-0B00-000007000000}"/>
            </a:ext>
          </a:extLst>
        </xdr:cNvPr>
        <xdr:cNvSpPr>
          <a:spLocks noChangeArrowheads="1"/>
        </xdr:cNvSpPr>
      </xdr:nvSpPr>
      <xdr:spPr bwMode="auto">
        <a:xfrm>
          <a:off x="10287000" y="138874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6</xdr:row>
      <xdr:rowOff>0</xdr:rowOff>
    </xdr:from>
    <xdr:to>
      <xdr:col>15</xdr:col>
      <xdr:colOff>0</xdr:colOff>
      <xdr:row>7</xdr:row>
      <xdr:rowOff>95250</xdr:rowOff>
    </xdr:to>
    <xdr:sp macro="" textlink="">
      <xdr:nvSpPr>
        <xdr:cNvPr id="8" name="AutoShape 32">
          <a:extLst>
            <a:ext uri="{FF2B5EF4-FFF2-40B4-BE49-F238E27FC236}">
              <a16:creationId xmlns:a16="http://schemas.microsoft.com/office/drawing/2014/main" id="{00000000-0008-0000-0B00-000008000000}"/>
            </a:ext>
          </a:extLst>
        </xdr:cNvPr>
        <xdr:cNvSpPr>
          <a:spLocks noChangeArrowheads="1"/>
        </xdr:cNvSpPr>
      </xdr:nvSpPr>
      <xdr:spPr bwMode="auto">
        <a:xfrm>
          <a:off x="10287000" y="10287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6</xdr:row>
      <xdr:rowOff>0</xdr:rowOff>
    </xdr:from>
    <xdr:to>
      <xdr:col>15</xdr:col>
      <xdr:colOff>0</xdr:colOff>
      <xdr:row>7</xdr:row>
      <xdr:rowOff>95250</xdr:rowOff>
    </xdr:to>
    <xdr:sp macro="" textlink="">
      <xdr:nvSpPr>
        <xdr:cNvPr id="9" name="AutoShape 32">
          <a:extLst>
            <a:ext uri="{FF2B5EF4-FFF2-40B4-BE49-F238E27FC236}">
              <a16:creationId xmlns:a16="http://schemas.microsoft.com/office/drawing/2014/main" id="{00000000-0008-0000-0B00-000009000000}"/>
            </a:ext>
          </a:extLst>
        </xdr:cNvPr>
        <xdr:cNvSpPr>
          <a:spLocks noChangeArrowheads="1"/>
        </xdr:cNvSpPr>
      </xdr:nvSpPr>
      <xdr:spPr bwMode="auto">
        <a:xfrm>
          <a:off x="10287000" y="10287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12</xdr:row>
      <xdr:rowOff>0</xdr:rowOff>
    </xdr:from>
    <xdr:to>
      <xdr:col>15</xdr:col>
      <xdr:colOff>0</xdr:colOff>
      <xdr:row>13</xdr:row>
      <xdr:rowOff>95250</xdr:rowOff>
    </xdr:to>
    <xdr:sp macro="" textlink="">
      <xdr:nvSpPr>
        <xdr:cNvPr id="10" name="AutoShape 32">
          <a:extLst>
            <a:ext uri="{FF2B5EF4-FFF2-40B4-BE49-F238E27FC236}">
              <a16:creationId xmlns:a16="http://schemas.microsoft.com/office/drawing/2014/main" id="{00000000-0008-0000-0B00-00000A000000}"/>
            </a:ext>
          </a:extLst>
        </xdr:cNvPr>
        <xdr:cNvSpPr>
          <a:spLocks noChangeArrowheads="1"/>
        </xdr:cNvSpPr>
      </xdr:nvSpPr>
      <xdr:spPr bwMode="auto">
        <a:xfrm>
          <a:off x="10287000" y="20574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12</xdr:row>
      <xdr:rowOff>0</xdr:rowOff>
    </xdr:from>
    <xdr:to>
      <xdr:col>15</xdr:col>
      <xdr:colOff>0</xdr:colOff>
      <xdr:row>13</xdr:row>
      <xdr:rowOff>95250</xdr:rowOff>
    </xdr:to>
    <xdr:sp macro="" textlink="">
      <xdr:nvSpPr>
        <xdr:cNvPr id="11" name="AutoShape 32">
          <a:extLst>
            <a:ext uri="{FF2B5EF4-FFF2-40B4-BE49-F238E27FC236}">
              <a16:creationId xmlns:a16="http://schemas.microsoft.com/office/drawing/2014/main" id="{00000000-0008-0000-0B00-00000B000000}"/>
            </a:ext>
          </a:extLst>
        </xdr:cNvPr>
        <xdr:cNvSpPr>
          <a:spLocks noChangeArrowheads="1"/>
        </xdr:cNvSpPr>
      </xdr:nvSpPr>
      <xdr:spPr bwMode="auto">
        <a:xfrm>
          <a:off x="10287000" y="20574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oneCellAnchor>
    <xdr:from>
      <xdr:col>16</xdr:col>
      <xdr:colOff>269875</xdr:colOff>
      <xdr:row>1</xdr:row>
      <xdr:rowOff>95250</xdr:rowOff>
    </xdr:from>
    <xdr:ext cx="2492375" cy="814710"/>
    <xdr:sp macro="" textlink="">
      <xdr:nvSpPr>
        <xdr:cNvPr id="12" name="テキスト ボックス 11">
          <a:extLst>
            <a:ext uri="{FF2B5EF4-FFF2-40B4-BE49-F238E27FC236}">
              <a16:creationId xmlns:a16="http://schemas.microsoft.com/office/drawing/2014/main" id="{DC6D7703-3079-7EBE-EACE-708413A74475}"/>
            </a:ext>
          </a:extLst>
        </xdr:cNvPr>
        <xdr:cNvSpPr txBox="1"/>
      </xdr:nvSpPr>
      <xdr:spPr>
        <a:xfrm>
          <a:off x="7826375" y="30162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15</xdr:col>
      <xdr:colOff>0</xdr:colOff>
      <xdr:row>39</xdr:row>
      <xdr:rowOff>0</xdr:rowOff>
    </xdr:from>
    <xdr:to>
      <xdr:col>15</xdr:col>
      <xdr:colOff>0</xdr:colOff>
      <xdr:row>40</xdr:row>
      <xdr:rowOff>95250</xdr:rowOff>
    </xdr:to>
    <xdr:sp macro="" textlink="">
      <xdr:nvSpPr>
        <xdr:cNvPr id="2" name="AutoShape 32">
          <a:extLst>
            <a:ext uri="{FF2B5EF4-FFF2-40B4-BE49-F238E27FC236}">
              <a16:creationId xmlns:a16="http://schemas.microsoft.com/office/drawing/2014/main" id="{00000000-0008-0000-0C00-000002000000}"/>
            </a:ext>
          </a:extLst>
        </xdr:cNvPr>
        <xdr:cNvSpPr>
          <a:spLocks noChangeArrowheads="1"/>
        </xdr:cNvSpPr>
      </xdr:nvSpPr>
      <xdr:spPr bwMode="auto">
        <a:xfrm>
          <a:off x="10287000" y="66865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39</xdr:row>
      <xdr:rowOff>0</xdr:rowOff>
    </xdr:from>
    <xdr:to>
      <xdr:col>15</xdr:col>
      <xdr:colOff>0</xdr:colOff>
      <xdr:row>40</xdr:row>
      <xdr:rowOff>95250</xdr:rowOff>
    </xdr:to>
    <xdr:sp macro="" textlink="">
      <xdr:nvSpPr>
        <xdr:cNvPr id="3" name="AutoShape 32">
          <a:extLst>
            <a:ext uri="{FF2B5EF4-FFF2-40B4-BE49-F238E27FC236}">
              <a16:creationId xmlns:a16="http://schemas.microsoft.com/office/drawing/2014/main" id="{00000000-0008-0000-0C00-000003000000}"/>
            </a:ext>
          </a:extLst>
        </xdr:cNvPr>
        <xdr:cNvSpPr>
          <a:spLocks noChangeArrowheads="1"/>
        </xdr:cNvSpPr>
      </xdr:nvSpPr>
      <xdr:spPr bwMode="auto">
        <a:xfrm>
          <a:off x="10287000" y="66865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56</xdr:row>
      <xdr:rowOff>0</xdr:rowOff>
    </xdr:from>
    <xdr:to>
      <xdr:col>15</xdr:col>
      <xdr:colOff>0</xdr:colOff>
      <xdr:row>57</xdr:row>
      <xdr:rowOff>95250</xdr:rowOff>
    </xdr:to>
    <xdr:sp macro="" textlink="">
      <xdr:nvSpPr>
        <xdr:cNvPr id="4" name="AutoShape 32">
          <a:extLst>
            <a:ext uri="{FF2B5EF4-FFF2-40B4-BE49-F238E27FC236}">
              <a16:creationId xmlns:a16="http://schemas.microsoft.com/office/drawing/2014/main" id="{00000000-0008-0000-0C00-000004000000}"/>
            </a:ext>
          </a:extLst>
        </xdr:cNvPr>
        <xdr:cNvSpPr>
          <a:spLocks noChangeArrowheads="1"/>
        </xdr:cNvSpPr>
      </xdr:nvSpPr>
      <xdr:spPr bwMode="auto">
        <a:xfrm>
          <a:off x="10287000" y="96012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56</xdr:row>
      <xdr:rowOff>0</xdr:rowOff>
    </xdr:from>
    <xdr:to>
      <xdr:col>15</xdr:col>
      <xdr:colOff>0</xdr:colOff>
      <xdr:row>57</xdr:row>
      <xdr:rowOff>95250</xdr:rowOff>
    </xdr:to>
    <xdr:sp macro="" textlink="">
      <xdr:nvSpPr>
        <xdr:cNvPr id="5" name="AutoShape 32">
          <a:extLst>
            <a:ext uri="{FF2B5EF4-FFF2-40B4-BE49-F238E27FC236}">
              <a16:creationId xmlns:a16="http://schemas.microsoft.com/office/drawing/2014/main" id="{00000000-0008-0000-0C00-000005000000}"/>
            </a:ext>
          </a:extLst>
        </xdr:cNvPr>
        <xdr:cNvSpPr>
          <a:spLocks noChangeArrowheads="1"/>
        </xdr:cNvSpPr>
      </xdr:nvSpPr>
      <xdr:spPr bwMode="auto">
        <a:xfrm>
          <a:off x="10287000" y="96012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5</xdr:row>
      <xdr:rowOff>0</xdr:rowOff>
    </xdr:from>
    <xdr:to>
      <xdr:col>15</xdr:col>
      <xdr:colOff>0</xdr:colOff>
      <xdr:row>6</xdr:row>
      <xdr:rowOff>95250</xdr:rowOff>
    </xdr:to>
    <xdr:sp macro="" textlink="">
      <xdr:nvSpPr>
        <xdr:cNvPr id="6" name="AutoShape 32">
          <a:extLst>
            <a:ext uri="{FF2B5EF4-FFF2-40B4-BE49-F238E27FC236}">
              <a16:creationId xmlns:a16="http://schemas.microsoft.com/office/drawing/2014/main" id="{00000000-0008-0000-0C00-000006000000}"/>
            </a:ext>
          </a:extLst>
        </xdr:cNvPr>
        <xdr:cNvSpPr>
          <a:spLocks noChangeArrowheads="1"/>
        </xdr:cNvSpPr>
      </xdr:nvSpPr>
      <xdr:spPr bwMode="auto">
        <a:xfrm>
          <a:off x="10287000" y="8572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5</xdr:row>
      <xdr:rowOff>0</xdr:rowOff>
    </xdr:from>
    <xdr:to>
      <xdr:col>15</xdr:col>
      <xdr:colOff>0</xdr:colOff>
      <xdr:row>6</xdr:row>
      <xdr:rowOff>95250</xdr:rowOff>
    </xdr:to>
    <xdr:sp macro="" textlink="">
      <xdr:nvSpPr>
        <xdr:cNvPr id="7" name="AutoShape 32">
          <a:extLst>
            <a:ext uri="{FF2B5EF4-FFF2-40B4-BE49-F238E27FC236}">
              <a16:creationId xmlns:a16="http://schemas.microsoft.com/office/drawing/2014/main" id="{00000000-0008-0000-0C00-000007000000}"/>
            </a:ext>
          </a:extLst>
        </xdr:cNvPr>
        <xdr:cNvSpPr>
          <a:spLocks noChangeArrowheads="1"/>
        </xdr:cNvSpPr>
      </xdr:nvSpPr>
      <xdr:spPr bwMode="auto">
        <a:xfrm>
          <a:off x="10287000" y="8572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22</xdr:row>
      <xdr:rowOff>0</xdr:rowOff>
    </xdr:from>
    <xdr:to>
      <xdr:col>15</xdr:col>
      <xdr:colOff>0</xdr:colOff>
      <xdr:row>23</xdr:row>
      <xdr:rowOff>95250</xdr:rowOff>
    </xdr:to>
    <xdr:sp macro="" textlink="">
      <xdr:nvSpPr>
        <xdr:cNvPr id="8" name="AutoShape 32">
          <a:extLst>
            <a:ext uri="{FF2B5EF4-FFF2-40B4-BE49-F238E27FC236}">
              <a16:creationId xmlns:a16="http://schemas.microsoft.com/office/drawing/2014/main" id="{00000000-0008-0000-0C00-000008000000}"/>
            </a:ext>
          </a:extLst>
        </xdr:cNvPr>
        <xdr:cNvSpPr>
          <a:spLocks noChangeArrowheads="1"/>
        </xdr:cNvSpPr>
      </xdr:nvSpPr>
      <xdr:spPr bwMode="auto">
        <a:xfrm>
          <a:off x="10287000" y="37719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twoCellAnchor>
    <xdr:from>
      <xdr:col>15</xdr:col>
      <xdr:colOff>0</xdr:colOff>
      <xdr:row>22</xdr:row>
      <xdr:rowOff>0</xdr:rowOff>
    </xdr:from>
    <xdr:to>
      <xdr:col>15</xdr:col>
      <xdr:colOff>0</xdr:colOff>
      <xdr:row>23</xdr:row>
      <xdr:rowOff>95250</xdr:rowOff>
    </xdr:to>
    <xdr:sp macro="" textlink="">
      <xdr:nvSpPr>
        <xdr:cNvPr id="9" name="AutoShape 32">
          <a:extLst>
            <a:ext uri="{FF2B5EF4-FFF2-40B4-BE49-F238E27FC236}">
              <a16:creationId xmlns:a16="http://schemas.microsoft.com/office/drawing/2014/main" id="{00000000-0008-0000-0C00-000009000000}"/>
            </a:ext>
          </a:extLst>
        </xdr:cNvPr>
        <xdr:cNvSpPr>
          <a:spLocks noChangeArrowheads="1"/>
        </xdr:cNvSpPr>
      </xdr:nvSpPr>
      <xdr:spPr bwMode="auto">
        <a:xfrm>
          <a:off x="10287000" y="377190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oneCellAnchor>
    <xdr:from>
      <xdr:col>16</xdr:col>
      <xdr:colOff>269875</xdr:colOff>
      <xdr:row>1</xdr:row>
      <xdr:rowOff>63500</xdr:rowOff>
    </xdr:from>
    <xdr:ext cx="2492375" cy="814710"/>
    <xdr:sp macro="" textlink="">
      <xdr:nvSpPr>
        <xdr:cNvPr id="10" name="テキスト ボックス 9">
          <a:extLst>
            <a:ext uri="{FF2B5EF4-FFF2-40B4-BE49-F238E27FC236}">
              <a16:creationId xmlns:a16="http://schemas.microsoft.com/office/drawing/2014/main" id="{DC6D7703-3079-7EBE-EACE-708413A74475}"/>
            </a:ext>
          </a:extLst>
        </xdr:cNvPr>
        <xdr:cNvSpPr txBox="1"/>
      </xdr:nvSpPr>
      <xdr:spPr>
        <a:xfrm>
          <a:off x="7826375" y="26987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15</xdr:col>
      <xdr:colOff>0</xdr:colOff>
      <xdr:row>5</xdr:row>
      <xdr:rowOff>0</xdr:rowOff>
    </xdr:from>
    <xdr:to>
      <xdr:col>15</xdr:col>
      <xdr:colOff>0</xdr:colOff>
      <xdr:row>6</xdr:row>
      <xdr:rowOff>95250</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bwMode="auto">
        <a:xfrm>
          <a:off x="10287000" y="857250"/>
          <a:ext cx="0" cy="266700"/>
        </a:xfrm>
        <a:prstGeom prst="flowChartAlternate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１年目：</a:t>
          </a:r>
          <a:r>
            <a:rPr lang="en-US" altLang="ja-JP" sz="1000" b="0" i="0" strike="noStrike">
              <a:solidFill>
                <a:srgbClr val="000000"/>
              </a:solidFill>
              <a:latin typeface="ＭＳ Ｐゴシック"/>
              <a:ea typeface="ＭＳ Ｐゴシック"/>
            </a:rPr>
            <a:t>85</a:t>
          </a:r>
          <a:r>
            <a:rPr lang="ja-JP" altLang="en-US" sz="1000" b="0" i="0" strike="noStrike">
              <a:solidFill>
                <a:srgbClr val="000000"/>
              </a:solidFill>
              <a:latin typeface="ＭＳ Ｐゴシック"/>
              <a:ea typeface="ＭＳ Ｐゴシック"/>
            </a:rPr>
            <a:t>％以下</a:t>
          </a:r>
        </a:p>
        <a:p>
          <a:pPr algn="l" rtl="0">
            <a:defRPr sz="1000"/>
          </a:pPr>
          <a:r>
            <a:rPr lang="ja-JP" altLang="en-US" sz="1000" b="0" i="0" strike="noStrike">
              <a:solidFill>
                <a:srgbClr val="000000"/>
              </a:solidFill>
              <a:latin typeface="ＭＳ Ｐゴシック"/>
              <a:ea typeface="ＭＳ Ｐゴシック"/>
            </a:rPr>
            <a:t>２年目以降：</a:t>
          </a:r>
          <a:r>
            <a:rPr lang="en-US" altLang="ja-JP" sz="1000" b="0" i="0" strike="noStrike">
              <a:solidFill>
                <a:srgbClr val="000000"/>
              </a:solidFill>
              <a:latin typeface="ＭＳ Ｐゴシック"/>
              <a:ea typeface="ＭＳ Ｐゴシック"/>
            </a:rPr>
            <a:t>95</a:t>
          </a:r>
          <a:r>
            <a:rPr lang="ja-JP" altLang="en-US" sz="1000" b="0" i="0" strike="noStrike">
              <a:solidFill>
                <a:srgbClr val="000000"/>
              </a:solidFill>
              <a:latin typeface="ＭＳ Ｐゴシック"/>
              <a:ea typeface="ＭＳ Ｐゴシック"/>
            </a:rPr>
            <a:t>％以下</a:t>
          </a:r>
        </a:p>
      </xdr:txBody>
    </xdr:sp>
    <xdr:clientData/>
  </xdr:twoCellAnchor>
  <xdr:oneCellAnchor>
    <xdr:from>
      <xdr:col>16</xdr:col>
      <xdr:colOff>206375</xdr:colOff>
      <xdr:row>8</xdr:row>
      <xdr:rowOff>142875</xdr:rowOff>
    </xdr:from>
    <xdr:ext cx="2492375" cy="814710"/>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7429500" y="192087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111125</xdr:colOff>
      <xdr:row>7</xdr:row>
      <xdr:rowOff>111125</xdr:rowOff>
    </xdr:from>
    <xdr:ext cx="2492375" cy="814710"/>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7207250" y="166687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396875</xdr:colOff>
      <xdr:row>15</xdr:row>
      <xdr:rowOff>222250</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8302625" y="474662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638175</xdr:colOff>
      <xdr:row>55</xdr:row>
      <xdr:rowOff>0</xdr:rowOff>
    </xdr:from>
    <xdr:ext cx="76200" cy="20955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695575" y="942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twoCellAnchor>
    <xdr:from>
      <xdr:col>0</xdr:col>
      <xdr:colOff>152400</xdr:colOff>
      <xdr:row>55</xdr:row>
      <xdr:rowOff>0</xdr:rowOff>
    </xdr:from>
    <xdr:to>
      <xdr:col>5</xdr:col>
      <xdr:colOff>0</xdr:colOff>
      <xdr:row>55</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52400" y="9429750"/>
          <a:ext cx="3276600" cy="0"/>
        </a:xfrm>
        <a:prstGeom prst="rect">
          <a:avLst/>
        </a:prstGeom>
        <a:solidFill>
          <a:srgbClr val="FFFFFF"/>
        </a:solidFill>
        <a:ln w="9525" algn="ctr">
          <a:no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明朝"/>
              <a:ea typeface="ＭＳ 明朝"/>
            </a:rPr>
            <a:t>●　事業費・資金調達内訳一覧表注記</a:t>
          </a:r>
        </a:p>
        <a:p>
          <a:pPr algn="l" rtl="0">
            <a:defRPr sz="1000"/>
          </a:pPr>
          <a:endParaRPr lang="ja-JP" altLang="en-US" sz="1200" b="0" i="0" strike="noStrike">
            <a:solidFill>
              <a:srgbClr val="000000"/>
            </a:solidFill>
            <a:latin typeface="ＭＳ 明朝"/>
            <a:ea typeface="ＭＳ 明朝"/>
          </a:endParaRPr>
        </a:p>
        <a:p>
          <a:pPr algn="l" rtl="0">
            <a:defRPr sz="1000"/>
          </a:pPr>
          <a:r>
            <a:rPr lang="ja-JP" altLang="en-US" sz="1200" b="1" i="0" strike="noStrike">
              <a:solidFill>
                <a:srgbClr val="000000"/>
              </a:solidFill>
              <a:latin typeface="ＭＳ ゴシック"/>
              <a:ea typeface="ＭＳ ゴシック"/>
            </a:rPr>
            <a:t>１</a:t>
          </a:r>
          <a:r>
            <a:rPr lang="ja-JP" altLang="en-US" sz="1200" b="1" i="0" strike="noStrike">
              <a:solidFill>
                <a:srgbClr val="000000"/>
              </a:solidFill>
              <a:latin typeface="ＭＳ 明朝"/>
              <a:ea typeface="ＭＳ 明朝"/>
            </a:rPr>
            <a:t> </a:t>
          </a:r>
          <a:r>
            <a:rPr lang="ja-JP" altLang="en-US" sz="1200" b="1" i="0" strike="noStrike">
              <a:solidFill>
                <a:srgbClr val="000000"/>
              </a:solidFill>
              <a:latin typeface="ＭＳ ゴシック"/>
              <a:ea typeface="ＭＳ ゴシック"/>
            </a:rPr>
            <a:t>事業費　及び　２</a:t>
          </a:r>
          <a:r>
            <a:rPr lang="ja-JP" altLang="en-US" sz="1200" b="1" i="0" strike="noStrike">
              <a:solidFill>
                <a:srgbClr val="000000"/>
              </a:solidFill>
              <a:latin typeface="ＭＳ 明朝"/>
              <a:ea typeface="ＭＳ 明朝"/>
            </a:rPr>
            <a:t> </a:t>
          </a:r>
          <a:r>
            <a:rPr lang="ja-JP" altLang="en-US" sz="1200" b="1" i="0" strike="noStrike">
              <a:solidFill>
                <a:srgbClr val="000000"/>
              </a:solidFill>
              <a:latin typeface="ＭＳ ゴシック"/>
              <a:ea typeface="ＭＳ ゴシック"/>
            </a:rPr>
            <a:t>資金調達内訳について</a:t>
          </a:r>
          <a:endParaRPr lang="ja-JP" altLang="en-US" sz="1200" b="0" i="0" strike="noStrike">
            <a:solidFill>
              <a:srgbClr val="000000"/>
            </a:solidFill>
            <a:latin typeface="ＭＳ 明朝"/>
            <a:ea typeface="ＭＳ 明朝"/>
          </a:endParaRPr>
        </a:p>
        <a:p>
          <a:pPr algn="l" rtl="0">
            <a:defRPr sz="1000"/>
          </a:pPr>
          <a:endParaRPr lang="ja-JP" altLang="en-US" sz="12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① 運転資金として</a:t>
          </a:r>
          <a:r>
            <a:rPr lang="ja-JP" altLang="en-US" sz="1100" b="0" i="0" u="sng" strike="noStrike">
              <a:solidFill>
                <a:srgbClr val="000000"/>
              </a:solidFill>
              <a:latin typeface="ＭＳ 明朝"/>
              <a:ea typeface="ＭＳ 明朝"/>
            </a:rPr>
            <a:t>年間事業費の１２分の３以上</a:t>
          </a:r>
          <a:r>
            <a:rPr lang="ja-JP" altLang="en-US" sz="1100" b="0" i="0" strike="noStrike">
              <a:solidFill>
                <a:srgbClr val="000000"/>
              </a:solidFill>
              <a:latin typeface="ＭＳ 明朝"/>
              <a:ea typeface="ＭＳ 明朝"/>
            </a:rPr>
            <a:t>を確保すること。</a:t>
          </a:r>
        </a:p>
        <a:p>
          <a:pPr algn="l" rtl="0">
            <a:defRPr sz="1000"/>
          </a:pPr>
          <a:endParaRPr lang="ja-JP" altLang="en-US"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② 法人事務費として、開設までに必要な額（</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）を用意すること。　　</a:t>
          </a:r>
        </a:p>
        <a:p>
          <a:pPr algn="l" rtl="0">
            <a:defRPr sz="1000"/>
          </a:pPr>
          <a:r>
            <a:rPr lang="ja-JP" altLang="en-US" sz="1100" b="0" i="0" strike="noStrike">
              <a:solidFill>
                <a:srgbClr val="000000"/>
              </a:solidFill>
              <a:latin typeface="ＭＳ 明朝"/>
              <a:ea typeface="ＭＳ 明朝"/>
            </a:rPr>
            <a:t>　 また、</a:t>
          </a:r>
          <a:r>
            <a:rPr lang="ja-JP" altLang="en-US" sz="1100" b="0" i="0" u="sng" strike="noStrike">
              <a:solidFill>
                <a:srgbClr val="000000"/>
              </a:solidFill>
              <a:latin typeface="ＭＳ 明朝"/>
              <a:ea typeface="ＭＳ 明朝"/>
            </a:rPr>
            <a:t>別紙によりその内訳を添付すること（例：事務所代、入札準備代、収入印紙代、</a:t>
          </a:r>
          <a:r>
            <a:rPr lang="ja-JP" altLang="en-US" sz="1100" b="0" i="0" strike="noStrike">
              <a:solidFill>
                <a:srgbClr val="000000"/>
              </a:solidFill>
              <a:latin typeface="ＭＳ 明朝"/>
              <a:ea typeface="ＭＳ 明朝"/>
            </a:rPr>
            <a:t>　</a:t>
          </a:r>
          <a:endParaRPr lang="ja-JP" altLang="en-US" sz="1100" b="0" i="0" u="sng"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a:t>
          </a:r>
          <a:r>
            <a:rPr lang="ja-JP" altLang="en-US" sz="1100" b="0" i="0" u="sng" strike="noStrike">
              <a:solidFill>
                <a:srgbClr val="000000"/>
              </a:solidFill>
              <a:latin typeface="ＭＳ 明朝"/>
              <a:ea typeface="ＭＳ 明朝"/>
            </a:rPr>
            <a:t>開設前人件費、固定資産税等）</a:t>
          </a:r>
          <a:r>
            <a:rPr lang="ja-JP" altLang="en-US" sz="1100" b="0" i="0" strike="noStrike">
              <a:solidFill>
                <a:srgbClr val="000000"/>
              </a:solidFill>
              <a:latin typeface="ＭＳ 明朝"/>
              <a:ea typeface="ＭＳ 明朝"/>
            </a:rPr>
            <a:t>。</a:t>
          </a:r>
        </a:p>
        <a:p>
          <a:pPr algn="l" rtl="0">
            <a:defRPr sz="1000"/>
          </a:pPr>
          <a:r>
            <a:rPr lang="ja-JP" altLang="en-US" sz="1100" b="0" i="0" strike="noStrike">
              <a:solidFill>
                <a:srgbClr val="000000"/>
              </a:solidFill>
              <a:latin typeface="ＭＳ 明朝"/>
              <a:ea typeface="ＭＳ 明朝"/>
            </a:rPr>
            <a:t>　</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新設法人の場合</a:t>
          </a:r>
        </a:p>
        <a:p>
          <a:pPr algn="l" rtl="0">
            <a:defRPr sz="1000"/>
          </a:pPr>
          <a:r>
            <a:rPr lang="ja-JP" altLang="en-US" sz="1100" b="0" i="0" strike="noStrike">
              <a:solidFill>
                <a:srgbClr val="000000"/>
              </a:solidFill>
              <a:latin typeface="ＭＳ 明朝"/>
              <a:ea typeface="ＭＳ 明朝"/>
            </a:rPr>
            <a:t>　　①法人認可要件：最低</a:t>
          </a:r>
          <a:r>
            <a:rPr lang="en-US" altLang="ja-JP" sz="1100" b="0" i="0" strike="noStrike">
              <a:solidFill>
                <a:srgbClr val="000000"/>
              </a:solidFill>
              <a:latin typeface="ＭＳ 明朝"/>
              <a:ea typeface="ＭＳ 明朝"/>
            </a:rPr>
            <a:t>100</a:t>
          </a:r>
          <a:r>
            <a:rPr lang="ja-JP" altLang="en-US" sz="1100" b="0" i="0" strike="noStrike">
              <a:solidFill>
                <a:srgbClr val="000000"/>
              </a:solidFill>
              <a:latin typeface="ＭＳ 明朝"/>
              <a:ea typeface="ＭＳ 明朝"/>
            </a:rPr>
            <a:t>万円以上用意</a:t>
          </a:r>
        </a:p>
        <a:p>
          <a:pPr algn="l" rtl="0">
            <a:defRPr sz="1000"/>
          </a:pPr>
          <a:r>
            <a:rPr lang="ja-JP" altLang="en-US" sz="1100" b="0" i="0" strike="noStrike">
              <a:solidFill>
                <a:srgbClr val="000000"/>
              </a:solidFill>
              <a:latin typeface="ＭＳ 明朝"/>
              <a:ea typeface="ＭＳ 明朝"/>
            </a:rPr>
            <a:t>　　②設立準備会と法人の会計は区別すること。</a:t>
          </a:r>
        </a:p>
        <a:p>
          <a:pPr algn="l" rtl="0">
            <a:defRPr sz="1000"/>
          </a:pPr>
          <a:r>
            <a:rPr lang="ja-JP" altLang="en-US" sz="1100" b="0" i="0" strike="noStrike">
              <a:solidFill>
                <a:srgbClr val="000000"/>
              </a:solidFill>
              <a:latin typeface="ＭＳ 明朝"/>
              <a:ea typeface="ＭＳ 明朝"/>
            </a:rPr>
            <a:t>　　　負債（未払金含む）を負っての法人設立は認められない。</a:t>
          </a:r>
        </a:p>
        <a:p>
          <a:pPr algn="l" rtl="0">
            <a:defRPr sz="1000"/>
          </a:pPr>
          <a:r>
            <a:rPr lang="ja-JP" altLang="en-US" sz="1100" b="0" i="0" strike="noStrike">
              <a:solidFill>
                <a:srgbClr val="000000"/>
              </a:solidFill>
              <a:latin typeface="ＭＳ 明朝"/>
              <a:ea typeface="ＭＳ 明朝"/>
            </a:rPr>
            <a:t>　　　設立準備会の会計に残余が生じた時は、準備会設立の趣旨を考慮し、社会福祉法人</a:t>
          </a:r>
        </a:p>
        <a:p>
          <a:pPr algn="l" rtl="0">
            <a:defRPr sz="1000"/>
          </a:pPr>
          <a:r>
            <a:rPr lang="ja-JP" altLang="en-US" sz="1100" b="0" i="0" strike="noStrike">
              <a:solidFill>
                <a:srgbClr val="000000"/>
              </a:solidFill>
              <a:latin typeface="ＭＳ 明朝"/>
              <a:ea typeface="ＭＳ 明朝"/>
            </a:rPr>
            <a:t>　　に引き継ぐ（寄附する）ことが望ましい。</a:t>
          </a:r>
        </a:p>
        <a:p>
          <a:pPr algn="l" rtl="0">
            <a:defRPr sz="1000"/>
          </a:pPr>
          <a:r>
            <a:rPr lang="ja-JP" altLang="en-US" sz="1100" b="0" i="0" strike="noStrike">
              <a:solidFill>
                <a:srgbClr val="000000"/>
              </a:solidFill>
              <a:latin typeface="ＭＳ 明朝"/>
              <a:ea typeface="ＭＳ 明朝"/>
            </a:rPr>
            <a:t>　　　法人設立に必要な資産（建設資金・運転資金・法人事務費等）は、準備会に要する</a:t>
          </a:r>
        </a:p>
        <a:p>
          <a:pPr algn="l" rtl="0">
            <a:defRPr sz="1000"/>
          </a:pPr>
          <a:r>
            <a:rPr lang="ja-JP" altLang="en-US" sz="1100" b="0" i="0" strike="noStrike">
              <a:solidFill>
                <a:srgbClr val="000000"/>
              </a:solidFill>
              <a:latin typeface="ＭＳ 明朝"/>
              <a:ea typeface="ＭＳ 明朝"/>
            </a:rPr>
            <a:t>　　経費には充当できない。</a:t>
          </a:r>
        </a:p>
        <a:p>
          <a:pPr algn="l" rtl="0">
            <a:defRPr sz="1000"/>
          </a:pPr>
          <a:endParaRPr lang="ja-JP" altLang="en-US"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③ 寄附者が複数いる場合、「寄付金」欄を増やして寄付者ごとにわかりやすく記載する</a:t>
          </a:r>
        </a:p>
        <a:p>
          <a:pPr algn="l" rtl="0">
            <a:defRPr sz="1000"/>
          </a:pPr>
          <a:r>
            <a:rPr lang="ja-JP" altLang="en-US" sz="1100" b="0" i="0" strike="noStrike">
              <a:solidFill>
                <a:srgbClr val="000000"/>
              </a:solidFill>
              <a:latin typeface="ＭＳ 明朝"/>
              <a:ea typeface="ＭＳ 明朝"/>
            </a:rPr>
            <a:t>　こと。</a:t>
          </a:r>
        </a:p>
        <a:p>
          <a:pPr algn="l" rtl="0">
            <a:defRPr sz="1000"/>
          </a:pPr>
          <a:endParaRPr lang="ja-JP" altLang="en-US"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④　移行時特別積立預金を有する社会福祉法人は、原則、移行時特別積立預金を用地費及び</a:t>
          </a:r>
        </a:p>
        <a:p>
          <a:pPr algn="l" rtl="0">
            <a:defRPr sz="1000"/>
          </a:pPr>
          <a:r>
            <a:rPr lang="ja-JP" altLang="en-US" sz="1100" b="0" i="0" strike="noStrike">
              <a:solidFill>
                <a:srgbClr val="000000"/>
              </a:solidFill>
              <a:latin typeface="ＭＳ 明朝"/>
              <a:ea typeface="ＭＳ 明朝"/>
            </a:rPr>
            <a:t>　整備費に全額充当すること（用地費、整備費どちらに充てるかは任意）。</a:t>
          </a:r>
        </a:p>
        <a:p>
          <a:pPr algn="l" rtl="0">
            <a:defRPr sz="1000"/>
          </a:pPr>
          <a:endParaRPr lang="ja-JP" altLang="en-US" sz="1100" b="0" i="0" strike="noStrike">
            <a:solidFill>
              <a:srgbClr val="000000"/>
            </a:solidFill>
            <a:latin typeface="ＭＳ 明朝"/>
            <a:ea typeface="ＭＳ 明朝"/>
          </a:endParaRPr>
        </a:p>
        <a:p>
          <a:pPr algn="l" rtl="0">
            <a:defRPr sz="1000"/>
          </a:pPr>
          <a:r>
            <a:rPr lang="ja-JP" altLang="en-US" sz="1200" b="1" i="0" strike="noStrike">
              <a:solidFill>
                <a:srgbClr val="000000"/>
              </a:solidFill>
              <a:latin typeface="ＭＳ ゴシック"/>
              <a:ea typeface="ＭＳ ゴシック"/>
            </a:rPr>
            <a:t>３</a:t>
          </a:r>
          <a:r>
            <a:rPr lang="ja-JP" altLang="en-US" sz="1200" b="1" i="0" strike="noStrike">
              <a:solidFill>
                <a:srgbClr val="000000"/>
              </a:solidFill>
              <a:latin typeface="ＭＳ 明朝"/>
              <a:ea typeface="ＭＳ 明朝"/>
            </a:rPr>
            <a:t> </a:t>
          </a:r>
          <a:r>
            <a:rPr lang="ja-JP" altLang="en-US" sz="1200" b="1" i="0" strike="noStrike">
              <a:solidFill>
                <a:srgbClr val="000000"/>
              </a:solidFill>
              <a:latin typeface="ＭＳ ゴシック"/>
              <a:ea typeface="ＭＳ ゴシック"/>
            </a:rPr>
            <a:t>借入比率算出表について</a:t>
          </a:r>
          <a:endParaRPr lang="ja-JP" altLang="en-US" sz="1100" b="1" i="0" strike="noStrike">
            <a:solidFill>
              <a:srgbClr val="000000"/>
            </a:solidFill>
            <a:latin typeface="ＭＳ 明朝"/>
            <a:ea typeface="ＭＳ 明朝"/>
          </a:endParaRPr>
        </a:p>
        <a:p>
          <a:pPr algn="l" rtl="0">
            <a:defRPr sz="1000"/>
          </a:pPr>
          <a:endParaRPr lang="ja-JP" altLang="en-US" sz="1100" b="1"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① 当該計画の事業費及び資金総額における借入金総額（区市町村等からの償還補助額を</a:t>
          </a:r>
        </a:p>
        <a:p>
          <a:pPr algn="l" rtl="0">
            <a:defRPr sz="1000"/>
          </a:pPr>
          <a:r>
            <a:rPr lang="ja-JP" altLang="en-US" sz="1100" b="0" i="0" strike="noStrike">
              <a:solidFill>
                <a:srgbClr val="000000"/>
              </a:solidFill>
              <a:latin typeface="ＭＳ 明朝"/>
              <a:ea typeface="ＭＳ 明朝"/>
            </a:rPr>
            <a:t>　除く）の比率を算定し、</a:t>
          </a:r>
          <a:r>
            <a:rPr lang="ja-JP" altLang="en-US" sz="1100" b="0" i="0" u="sng" strike="noStrike">
              <a:solidFill>
                <a:srgbClr val="000000"/>
              </a:solidFill>
              <a:latin typeface="ＭＳ 明朝"/>
              <a:ea typeface="ＭＳ 明朝"/>
            </a:rPr>
            <a:t>借入比率が５０％を超えない範囲であること。</a:t>
          </a:r>
          <a:endParaRPr lang="ja-JP" altLang="en-US" sz="1100" b="0" i="0" strike="noStrike">
            <a:solidFill>
              <a:srgbClr val="000000"/>
            </a:solidFill>
            <a:latin typeface="ＭＳ 明朝"/>
            <a:ea typeface="ＭＳ 明朝"/>
          </a:endParaRPr>
        </a:p>
        <a:p>
          <a:pPr algn="l" rtl="0">
            <a:defRPr sz="1000"/>
          </a:pPr>
          <a:endParaRPr lang="ja-JP" altLang="en-US" sz="1100" b="0" i="0" strike="noStrike">
            <a:solidFill>
              <a:srgbClr val="000000"/>
            </a:solidFill>
            <a:latin typeface="ＭＳ 明朝"/>
            <a:ea typeface="ＭＳ 明朝"/>
          </a:endParaRPr>
        </a:p>
      </xdr:txBody>
    </xdr:sp>
    <xdr:clientData/>
  </xdr:twoCellAnchor>
  <xdr:oneCellAnchor>
    <xdr:from>
      <xdr:col>15</xdr:col>
      <xdr:colOff>317500</xdr:colOff>
      <xdr:row>1</xdr:row>
      <xdr:rowOff>47625</xdr:rowOff>
    </xdr:from>
    <xdr:ext cx="2492375" cy="814710"/>
    <xdr:sp macro="" textlink="">
      <xdr:nvSpPr>
        <xdr:cNvPr id="4" name="テキスト ボックス 3">
          <a:extLst>
            <a:ext uri="{FF2B5EF4-FFF2-40B4-BE49-F238E27FC236}">
              <a16:creationId xmlns:a16="http://schemas.microsoft.com/office/drawing/2014/main" id="{DC6D7703-3079-7EBE-EACE-708413A74475}"/>
            </a:ext>
          </a:extLst>
        </xdr:cNvPr>
        <xdr:cNvSpPr txBox="1"/>
      </xdr:nvSpPr>
      <xdr:spPr>
        <a:xfrm>
          <a:off x="10842625" y="285750"/>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16</xdr:col>
      <xdr:colOff>285750</xdr:colOff>
      <xdr:row>1</xdr:row>
      <xdr:rowOff>47625</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13065125" y="254000"/>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16</xdr:col>
      <xdr:colOff>304800</xdr:colOff>
      <xdr:row>6</xdr:row>
      <xdr:rowOff>114300</xdr:rowOff>
    </xdr:from>
    <xdr:ext cx="2492375" cy="459100"/>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13058775" y="1371600"/>
          <a:ext cx="2492375"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（併設を含む）施設全体についての収支見込を記入してください。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222250</xdr:colOff>
      <xdr:row>1</xdr:row>
      <xdr:rowOff>63500</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11509375" y="26987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14</xdr:col>
      <xdr:colOff>219075</xdr:colOff>
      <xdr:row>6</xdr:row>
      <xdr:rowOff>95250</xdr:rowOff>
    </xdr:from>
    <xdr:ext cx="2492375" cy="459100"/>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11487150" y="1352550"/>
          <a:ext cx="2492375"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（併設を含む）施設全体についての収支見込を記入してください。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206375</xdr:colOff>
      <xdr:row>1</xdr:row>
      <xdr:rowOff>111125</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8096250" y="285750"/>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14</xdr:col>
      <xdr:colOff>209550</xdr:colOff>
      <xdr:row>7</xdr:row>
      <xdr:rowOff>85725</xdr:rowOff>
    </xdr:from>
    <xdr:ext cx="2492375" cy="825867"/>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8134350" y="1304925"/>
          <a:ext cx="2492375" cy="8258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前々年度から次年度の金額は、「資金収支見込計算書」［書類番号</a:t>
          </a:r>
          <a:r>
            <a:rPr kumimoji="1" lang="en-US" altLang="ja-JP" sz="1100"/>
            <a:t>5-5</a:t>
          </a:r>
          <a:r>
            <a:rPr kumimoji="1" lang="ja-JP" altLang="en-US" sz="1100"/>
            <a:t>］の</a:t>
          </a:r>
          <a:r>
            <a:rPr kumimoji="1" lang="ja-JP" altLang="ja-JP" sz="1100">
              <a:solidFill>
                <a:schemeClr val="tx1"/>
              </a:solidFill>
              <a:effectLst/>
              <a:latin typeface="+mn-lt"/>
              <a:ea typeface="+mn-ea"/>
              <a:cs typeface="+mn-cs"/>
            </a:rPr>
            <a:t>各年度</a:t>
          </a:r>
          <a:r>
            <a:rPr kumimoji="1" lang="ja-JP" altLang="en-US" sz="1100"/>
            <a:t>と整合するよう注意してください。</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301625</xdr:colOff>
      <xdr:row>1</xdr:row>
      <xdr:rowOff>142875</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8191500" y="317500"/>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14</xdr:col>
      <xdr:colOff>295275</xdr:colOff>
      <xdr:row>7</xdr:row>
      <xdr:rowOff>95250</xdr:rowOff>
    </xdr:from>
    <xdr:ext cx="2492375" cy="825867"/>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8220075" y="1314450"/>
          <a:ext cx="2492375" cy="8258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前々年度から次年度の金額は、「資金収支見込計算書」［書類番号</a:t>
          </a:r>
          <a:r>
            <a:rPr kumimoji="1" lang="en-US" altLang="ja-JP" sz="1100"/>
            <a:t>5-5</a:t>
          </a:r>
          <a:r>
            <a:rPr kumimoji="1" lang="ja-JP" altLang="en-US" sz="1100"/>
            <a:t>］の各年度と整合するよう注意してください。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269875</xdr:colOff>
      <xdr:row>1</xdr:row>
      <xdr:rowOff>127000</xdr:rowOff>
    </xdr:from>
    <xdr:ext cx="2492375" cy="814710"/>
    <xdr:sp macro="" textlink="">
      <xdr:nvSpPr>
        <xdr:cNvPr id="2" name="テキスト ボックス 1">
          <a:extLst>
            <a:ext uri="{FF2B5EF4-FFF2-40B4-BE49-F238E27FC236}">
              <a16:creationId xmlns:a16="http://schemas.microsoft.com/office/drawing/2014/main" id="{DC6D7703-3079-7EBE-EACE-708413A74475}"/>
            </a:ext>
          </a:extLst>
        </xdr:cNvPr>
        <xdr:cNvSpPr txBox="1"/>
      </xdr:nvSpPr>
      <xdr:spPr>
        <a:xfrm>
          <a:off x="8159750" y="301625"/>
          <a:ext cx="2492375" cy="81471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黄色セルに入力してください。</a:t>
          </a:r>
          <a:endParaRPr kumimoji="1" lang="en-US" altLang="ja-JP" sz="1100"/>
        </a:p>
        <a:p>
          <a:endParaRPr kumimoji="1" lang="en-US" altLang="ja-JP" sz="1100"/>
        </a:p>
        <a:p>
          <a:r>
            <a:rPr kumimoji="1" lang="en-US" altLang="ja-JP" sz="1100"/>
            <a:t>※</a:t>
          </a:r>
          <a:r>
            <a:rPr kumimoji="1" lang="ja-JP" altLang="en-US" sz="1100"/>
            <a:t>　青色セルは自動入力です。</a:t>
          </a:r>
          <a:endParaRPr kumimoji="1" lang="en-US" altLang="ja-JP" sz="1100"/>
        </a:p>
        <a:p>
          <a:r>
            <a:rPr kumimoji="1" lang="ja-JP" altLang="en-US" sz="1100"/>
            <a:t>　（入力しないでください。）</a:t>
          </a:r>
        </a:p>
      </xdr:txBody>
    </xdr:sp>
    <xdr:clientData/>
  </xdr:oneCellAnchor>
  <xdr:oneCellAnchor>
    <xdr:from>
      <xdr:col>14</xdr:col>
      <xdr:colOff>266700</xdr:colOff>
      <xdr:row>7</xdr:row>
      <xdr:rowOff>85725</xdr:rowOff>
    </xdr:from>
    <xdr:ext cx="2492375" cy="825867"/>
    <xdr:sp macro="" textlink="">
      <xdr:nvSpPr>
        <xdr:cNvPr id="3" name="テキスト ボックス 2">
          <a:extLst>
            <a:ext uri="{FF2B5EF4-FFF2-40B4-BE49-F238E27FC236}">
              <a16:creationId xmlns:a16="http://schemas.microsoft.com/office/drawing/2014/main" id="{DC6D7703-3079-7EBE-EACE-708413A74475}"/>
            </a:ext>
          </a:extLst>
        </xdr:cNvPr>
        <xdr:cNvSpPr txBox="1"/>
      </xdr:nvSpPr>
      <xdr:spPr>
        <a:xfrm>
          <a:off x="8191500" y="1304925"/>
          <a:ext cx="2492375" cy="82586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前々年度から次年度の金額は、「資金収支見込計算書」［書類番号</a:t>
          </a:r>
          <a:r>
            <a:rPr kumimoji="1" lang="en-US" altLang="ja-JP" sz="1100"/>
            <a:t>5-5</a:t>
          </a:r>
          <a:r>
            <a:rPr kumimoji="1" lang="ja-JP" altLang="en-US" sz="1100"/>
            <a:t>］の</a:t>
          </a:r>
          <a:r>
            <a:rPr kumimoji="1" lang="ja-JP" altLang="ja-JP" sz="1100">
              <a:solidFill>
                <a:schemeClr val="tx1"/>
              </a:solidFill>
              <a:effectLst/>
              <a:latin typeface="+mn-lt"/>
              <a:ea typeface="+mn-ea"/>
              <a:cs typeface="+mn-cs"/>
            </a:rPr>
            <a:t>各年度</a:t>
          </a:r>
          <a:r>
            <a:rPr kumimoji="1" lang="ja-JP" altLang="en-US" sz="1100"/>
            <a:t>と整合するよう注意してください。</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tabSelected="1" zoomScaleNormal="100" workbookViewId="0"/>
  </sheetViews>
  <sheetFormatPr defaultColWidth="9" defaultRowHeight="13.5" x14ac:dyDescent="0.15"/>
  <cols>
    <col min="1" max="1" width="2.625" style="54" customWidth="1"/>
    <col min="2" max="2" width="3.625" style="54" customWidth="1"/>
    <col min="3" max="3" width="5.625" style="54" customWidth="1"/>
    <col min="4" max="10" width="10.875" style="54" customWidth="1"/>
    <col min="11" max="16384" width="9" style="54"/>
  </cols>
  <sheetData>
    <row r="1" spans="1:10" s="31" customFormat="1" x14ac:dyDescent="0.15">
      <c r="A1" s="585" t="s">
        <v>329</v>
      </c>
    </row>
    <row r="2" spans="1:10" s="31" customFormat="1" ht="17.25" x14ac:dyDescent="0.15">
      <c r="B2" s="611" t="s">
        <v>349</v>
      </c>
      <c r="C2" s="611"/>
      <c r="D2" s="611"/>
      <c r="E2" s="611"/>
      <c r="F2" s="611"/>
      <c r="G2" s="612"/>
      <c r="H2" s="612"/>
      <c r="I2" s="439"/>
      <c r="J2" s="439"/>
    </row>
    <row r="3" spans="1:10" s="31" customFormat="1" x14ac:dyDescent="0.15"/>
    <row r="4" spans="1:10" s="31" customFormat="1" x14ac:dyDescent="0.15">
      <c r="A4" s="33" t="s">
        <v>22</v>
      </c>
      <c r="C4" s="33"/>
      <c r="D4" s="33"/>
      <c r="E4" s="33"/>
      <c r="G4" s="34" t="s">
        <v>21</v>
      </c>
      <c r="H4" s="610"/>
      <c r="I4" s="610"/>
      <c r="J4" s="610"/>
    </row>
    <row r="5" spans="1:10" s="31" customFormat="1" x14ac:dyDescent="0.15"/>
    <row r="6" spans="1:10" s="31" customFormat="1" x14ac:dyDescent="0.15">
      <c r="B6" s="608" t="s">
        <v>20</v>
      </c>
      <c r="C6" s="608"/>
      <c r="D6" s="606"/>
      <c r="E6" s="606"/>
      <c r="G6" s="35" t="s">
        <v>19</v>
      </c>
      <c r="H6" s="607">
        <f>+'5-2 (参考)償還作成用'!I8</f>
        <v>0</v>
      </c>
      <c r="I6" s="607"/>
      <c r="J6" s="31" t="s">
        <v>18</v>
      </c>
    </row>
    <row r="7" spans="1:10" s="31" customFormat="1" x14ac:dyDescent="0.15">
      <c r="B7" s="36"/>
      <c r="C7" s="36"/>
      <c r="D7" s="37"/>
      <c r="E7" s="37"/>
      <c r="G7" s="35"/>
      <c r="H7" s="38"/>
    </row>
    <row r="8" spans="1:10" s="31" customFormat="1" x14ac:dyDescent="0.15">
      <c r="B8" s="36"/>
      <c r="G8" s="35" t="s">
        <v>17</v>
      </c>
      <c r="H8" s="289">
        <f>+'5-2 (参考)償還作成用'!I14</f>
        <v>0</v>
      </c>
      <c r="I8" s="31" t="s">
        <v>16</v>
      </c>
    </row>
    <row r="9" spans="1:10" s="31" customFormat="1" ht="14.25" thickBot="1" x14ac:dyDescent="0.2">
      <c r="J9" s="36" t="s">
        <v>15</v>
      </c>
    </row>
    <row r="10" spans="1:10" s="31" customFormat="1" ht="18" customHeight="1" x14ac:dyDescent="0.15">
      <c r="B10" s="604" t="s">
        <v>14</v>
      </c>
      <c r="C10" s="604"/>
      <c r="D10" s="604" t="s">
        <v>13</v>
      </c>
      <c r="E10" s="604"/>
      <c r="F10" s="605"/>
      <c r="G10" s="599" t="s">
        <v>12</v>
      </c>
      <c r="H10" s="600"/>
      <c r="I10" s="600"/>
      <c r="J10" s="601"/>
    </row>
    <row r="11" spans="1:10" s="31" customFormat="1" ht="27" customHeight="1" x14ac:dyDescent="0.15">
      <c r="B11" s="41" t="s">
        <v>11</v>
      </c>
      <c r="C11" s="41" t="s">
        <v>10</v>
      </c>
      <c r="D11" s="39" t="s">
        <v>5</v>
      </c>
      <c r="E11" s="39" t="s">
        <v>4</v>
      </c>
      <c r="F11" s="40" t="s">
        <v>9</v>
      </c>
      <c r="G11" s="42" t="s">
        <v>9</v>
      </c>
      <c r="H11" s="39" t="s">
        <v>8</v>
      </c>
      <c r="I11" s="1" t="s">
        <v>7</v>
      </c>
      <c r="J11" s="43" t="s">
        <v>64</v>
      </c>
    </row>
    <row r="12" spans="1:10" s="31" customFormat="1" ht="18" customHeight="1" x14ac:dyDescent="0.15">
      <c r="B12" s="44">
        <v>1</v>
      </c>
      <c r="C12" s="280">
        <f>+'5-2 (参考)償還作成用'!A9</f>
        <v>0</v>
      </c>
      <c r="D12" s="281">
        <f>+'5-2 (参考)償還作成用'!B9</f>
        <v>0</v>
      </c>
      <c r="E12" s="281">
        <f>+'5-2 (参考)償還作成用'!E9</f>
        <v>0</v>
      </c>
      <c r="F12" s="282">
        <f t="shared" ref="F12:F32" si="0">SUM(D12:E12)</f>
        <v>0</v>
      </c>
      <c r="G12" s="285">
        <f t="shared" ref="G12:G34" si="1">SUM(H12:J12)</f>
        <v>0</v>
      </c>
      <c r="H12" s="290"/>
      <c r="I12" s="290"/>
      <c r="J12" s="291"/>
    </row>
    <row r="13" spans="1:10" s="31" customFormat="1" ht="18" customHeight="1" x14ac:dyDescent="0.15">
      <c r="B13" s="44">
        <v>2</v>
      </c>
      <c r="C13" s="280">
        <f>+'5-2 (参考)償還作成用'!A10</f>
        <v>0</v>
      </c>
      <c r="D13" s="281">
        <f>+'5-2 (参考)償還作成用'!B10</f>
        <v>0</v>
      </c>
      <c r="E13" s="281">
        <f>+'5-2 (参考)償還作成用'!E10</f>
        <v>0</v>
      </c>
      <c r="F13" s="282">
        <f t="shared" si="0"/>
        <v>0</v>
      </c>
      <c r="G13" s="285">
        <f t="shared" si="1"/>
        <v>0</v>
      </c>
      <c r="H13" s="290"/>
      <c r="I13" s="290"/>
      <c r="J13" s="291"/>
    </row>
    <row r="14" spans="1:10" s="31" customFormat="1" ht="18" customHeight="1" x14ac:dyDescent="0.15">
      <c r="B14" s="44">
        <v>3</v>
      </c>
      <c r="C14" s="280">
        <f>+'5-2 (参考)償還作成用'!A11</f>
        <v>0</v>
      </c>
      <c r="D14" s="281">
        <f>+'5-2 (参考)償還作成用'!B11</f>
        <v>0</v>
      </c>
      <c r="E14" s="281">
        <f>+'5-2 (参考)償還作成用'!E11</f>
        <v>0</v>
      </c>
      <c r="F14" s="282">
        <f t="shared" si="0"/>
        <v>0</v>
      </c>
      <c r="G14" s="285">
        <f t="shared" si="1"/>
        <v>0</v>
      </c>
      <c r="H14" s="290"/>
      <c r="I14" s="290"/>
      <c r="J14" s="291"/>
    </row>
    <row r="15" spans="1:10" s="31" customFormat="1" ht="18" customHeight="1" x14ac:dyDescent="0.15">
      <c r="B15" s="44">
        <v>4</v>
      </c>
      <c r="C15" s="280">
        <f>+'5-2 (参考)償還作成用'!A12</f>
        <v>0</v>
      </c>
      <c r="D15" s="281">
        <f>+'5-2 (参考)償還作成用'!B12</f>
        <v>0</v>
      </c>
      <c r="E15" s="281">
        <f>+'5-2 (参考)償還作成用'!E12</f>
        <v>0</v>
      </c>
      <c r="F15" s="282">
        <f t="shared" si="0"/>
        <v>0</v>
      </c>
      <c r="G15" s="285">
        <f t="shared" si="1"/>
        <v>0</v>
      </c>
      <c r="H15" s="290"/>
      <c r="I15" s="290"/>
      <c r="J15" s="291"/>
    </row>
    <row r="16" spans="1:10" s="31" customFormat="1" ht="18" customHeight="1" x14ac:dyDescent="0.15">
      <c r="B16" s="44">
        <v>5</v>
      </c>
      <c r="C16" s="280">
        <f>+'5-2 (参考)償還作成用'!A13</f>
        <v>0</v>
      </c>
      <c r="D16" s="281">
        <f>+'5-2 (参考)償還作成用'!B13</f>
        <v>0</v>
      </c>
      <c r="E16" s="281">
        <f>+'5-2 (参考)償還作成用'!E13</f>
        <v>0</v>
      </c>
      <c r="F16" s="282">
        <f t="shared" si="0"/>
        <v>0</v>
      </c>
      <c r="G16" s="285">
        <f t="shared" si="1"/>
        <v>0</v>
      </c>
      <c r="H16" s="290"/>
      <c r="I16" s="290"/>
      <c r="J16" s="291"/>
    </row>
    <row r="17" spans="2:10" s="31" customFormat="1" ht="18" customHeight="1" x14ac:dyDescent="0.15">
      <c r="B17" s="44">
        <v>6</v>
      </c>
      <c r="C17" s="280">
        <f>+'5-2 (参考)償還作成用'!A14</f>
        <v>0</v>
      </c>
      <c r="D17" s="281">
        <f>+'5-2 (参考)償還作成用'!B14</f>
        <v>0</v>
      </c>
      <c r="E17" s="281">
        <f>+'5-2 (参考)償還作成用'!E14</f>
        <v>0</v>
      </c>
      <c r="F17" s="282">
        <f t="shared" si="0"/>
        <v>0</v>
      </c>
      <c r="G17" s="285">
        <f t="shared" si="1"/>
        <v>0</v>
      </c>
      <c r="H17" s="290"/>
      <c r="I17" s="290"/>
      <c r="J17" s="291"/>
    </row>
    <row r="18" spans="2:10" s="31" customFormat="1" ht="18" customHeight="1" x14ac:dyDescent="0.15">
      <c r="B18" s="44">
        <v>7</v>
      </c>
      <c r="C18" s="280">
        <f>+'5-2 (参考)償還作成用'!A15</f>
        <v>0</v>
      </c>
      <c r="D18" s="281">
        <f>+'5-2 (参考)償還作成用'!B15</f>
        <v>0</v>
      </c>
      <c r="E18" s="281">
        <f>+'5-2 (参考)償還作成用'!E15</f>
        <v>0</v>
      </c>
      <c r="F18" s="282">
        <f t="shared" si="0"/>
        <v>0</v>
      </c>
      <c r="G18" s="285">
        <f t="shared" si="1"/>
        <v>0</v>
      </c>
      <c r="H18" s="290"/>
      <c r="I18" s="290"/>
      <c r="J18" s="291"/>
    </row>
    <row r="19" spans="2:10" s="31" customFormat="1" ht="18" customHeight="1" x14ac:dyDescent="0.15">
      <c r="B19" s="44">
        <v>8</v>
      </c>
      <c r="C19" s="280">
        <f>+'5-2 (参考)償還作成用'!A16</f>
        <v>0</v>
      </c>
      <c r="D19" s="281">
        <f>+'5-2 (参考)償還作成用'!B16</f>
        <v>0</v>
      </c>
      <c r="E19" s="281">
        <f>+'5-2 (参考)償還作成用'!E16</f>
        <v>0</v>
      </c>
      <c r="F19" s="282">
        <f t="shared" si="0"/>
        <v>0</v>
      </c>
      <c r="G19" s="285">
        <f t="shared" si="1"/>
        <v>0</v>
      </c>
      <c r="H19" s="290"/>
      <c r="I19" s="290"/>
      <c r="J19" s="291"/>
    </row>
    <row r="20" spans="2:10" s="31" customFormat="1" ht="18" customHeight="1" x14ac:dyDescent="0.15">
      <c r="B20" s="44">
        <v>9</v>
      </c>
      <c r="C20" s="280">
        <f>+'5-2 (参考)償還作成用'!A17</f>
        <v>0</v>
      </c>
      <c r="D20" s="281">
        <f>+'5-2 (参考)償還作成用'!B17</f>
        <v>0</v>
      </c>
      <c r="E20" s="281">
        <f>+'5-2 (参考)償還作成用'!E17</f>
        <v>0</v>
      </c>
      <c r="F20" s="282">
        <f t="shared" si="0"/>
        <v>0</v>
      </c>
      <c r="G20" s="285">
        <f t="shared" si="1"/>
        <v>0</v>
      </c>
      <c r="H20" s="290"/>
      <c r="I20" s="290"/>
      <c r="J20" s="291"/>
    </row>
    <row r="21" spans="2:10" s="31" customFormat="1" ht="18" customHeight="1" x14ac:dyDescent="0.15">
      <c r="B21" s="44">
        <v>10</v>
      </c>
      <c r="C21" s="280">
        <f>+'5-2 (参考)償還作成用'!A18</f>
        <v>0</v>
      </c>
      <c r="D21" s="281">
        <f>+'5-2 (参考)償還作成用'!B18</f>
        <v>0</v>
      </c>
      <c r="E21" s="281">
        <f>+'5-2 (参考)償還作成用'!E18</f>
        <v>0</v>
      </c>
      <c r="F21" s="282">
        <f t="shared" si="0"/>
        <v>0</v>
      </c>
      <c r="G21" s="285">
        <f t="shared" si="1"/>
        <v>0</v>
      </c>
      <c r="H21" s="290"/>
      <c r="I21" s="290"/>
      <c r="J21" s="291"/>
    </row>
    <row r="22" spans="2:10" s="31" customFormat="1" ht="18" customHeight="1" x14ac:dyDescent="0.15">
      <c r="B22" s="44">
        <v>11</v>
      </c>
      <c r="C22" s="280">
        <f>+'5-2 (参考)償還作成用'!A19</f>
        <v>0</v>
      </c>
      <c r="D22" s="281">
        <f>+'5-2 (参考)償還作成用'!B19</f>
        <v>0</v>
      </c>
      <c r="E22" s="281">
        <f>+'5-2 (参考)償還作成用'!E19</f>
        <v>0</v>
      </c>
      <c r="F22" s="282">
        <f t="shared" si="0"/>
        <v>0</v>
      </c>
      <c r="G22" s="285">
        <f t="shared" si="1"/>
        <v>0</v>
      </c>
      <c r="H22" s="290"/>
      <c r="I22" s="290"/>
      <c r="J22" s="291"/>
    </row>
    <row r="23" spans="2:10" s="31" customFormat="1" ht="18" customHeight="1" x14ac:dyDescent="0.15">
      <c r="B23" s="44">
        <v>12</v>
      </c>
      <c r="C23" s="280">
        <f>+'5-2 (参考)償還作成用'!A20</f>
        <v>0</v>
      </c>
      <c r="D23" s="281">
        <f>+'5-2 (参考)償還作成用'!B20</f>
        <v>0</v>
      </c>
      <c r="E23" s="281">
        <f>+'5-2 (参考)償還作成用'!E20</f>
        <v>0</v>
      </c>
      <c r="F23" s="282">
        <f t="shared" si="0"/>
        <v>0</v>
      </c>
      <c r="G23" s="285">
        <f t="shared" si="1"/>
        <v>0</v>
      </c>
      <c r="H23" s="290"/>
      <c r="I23" s="290"/>
      <c r="J23" s="291"/>
    </row>
    <row r="24" spans="2:10" s="31" customFormat="1" ht="18" customHeight="1" x14ac:dyDescent="0.15">
      <c r="B24" s="44">
        <v>13</v>
      </c>
      <c r="C24" s="280">
        <f>+'5-2 (参考)償還作成用'!A21</f>
        <v>0</v>
      </c>
      <c r="D24" s="281">
        <f>+'5-2 (参考)償還作成用'!B21</f>
        <v>0</v>
      </c>
      <c r="E24" s="281">
        <f>+'5-2 (参考)償還作成用'!E21</f>
        <v>0</v>
      </c>
      <c r="F24" s="282">
        <f t="shared" si="0"/>
        <v>0</v>
      </c>
      <c r="G24" s="285">
        <f t="shared" si="1"/>
        <v>0</v>
      </c>
      <c r="H24" s="290"/>
      <c r="I24" s="290"/>
      <c r="J24" s="291"/>
    </row>
    <row r="25" spans="2:10" s="31" customFormat="1" ht="18" customHeight="1" x14ac:dyDescent="0.15">
      <c r="B25" s="44">
        <v>14</v>
      </c>
      <c r="C25" s="280">
        <f>+'5-2 (参考)償還作成用'!A22</f>
        <v>0</v>
      </c>
      <c r="D25" s="281">
        <f>+'5-2 (参考)償還作成用'!B22</f>
        <v>0</v>
      </c>
      <c r="E25" s="281">
        <f>+'5-2 (参考)償還作成用'!E22</f>
        <v>0</v>
      </c>
      <c r="F25" s="282">
        <f t="shared" si="0"/>
        <v>0</v>
      </c>
      <c r="G25" s="285">
        <f t="shared" si="1"/>
        <v>0</v>
      </c>
      <c r="H25" s="290"/>
      <c r="I25" s="290"/>
      <c r="J25" s="291"/>
    </row>
    <row r="26" spans="2:10" s="31" customFormat="1" ht="18" customHeight="1" x14ac:dyDescent="0.15">
      <c r="B26" s="44">
        <v>15</v>
      </c>
      <c r="C26" s="280">
        <f>+'5-2 (参考)償還作成用'!A23</f>
        <v>0</v>
      </c>
      <c r="D26" s="281">
        <f>+'5-2 (参考)償還作成用'!B23</f>
        <v>0</v>
      </c>
      <c r="E26" s="281">
        <f>+'5-2 (参考)償還作成用'!E23</f>
        <v>0</v>
      </c>
      <c r="F26" s="282">
        <f t="shared" si="0"/>
        <v>0</v>
      </c>
      <c r="G26" s="285">
        <f t="shared" si="1"/>
        <v>0</v>
      </c>
      <c r="H26" s="290"/>
      <c r="I26" s="290"/>
      <c r="J26" s="291"/>
    </row>
    <row r="27" spans="2:10" s="31" customFormat="1" ht="18" customHeight="1" x14ac:dyDescent="0.15">
      <c r="B27" s="44">
        <v>16</v>
      </c>
      <c r="C27" s="280">
        <f>+'5-2 (参考)償還作成用'!A24</f>
        <v>0</v>
      </c>
      <c r="D27" s="281">
        <f>+'5-2 (参考)償還作成用'!B24</f>
        <v>0</v>
      </c>
      <c r="E27" s="281">
        <f>+'5-2 (参考)償還作成用'!E24</f>
        <v>0</v>
      </c>
      <c r="F27" s="282">
        <f t="shared" si="0"/>
        <v>0</v>
      </c>
      <c r="G27" s="285">
        <f t="shared" si="1"/>
        <v>0</v>
      </c>
      <c r="H27" s="290"/>
      <c r="I27" s="290"/>
      <c r="J27" s="291"/>
    </row>
    <row r="28" spans="2:10" s="31" customFormat="1" ht="18" customHeight="1" x14ac:dyDescent="0.15">
      <c r="B28" s="44">
        <v>17</v>
      </c>
      <c r="C28" s="280">
        <f>+'5-2 (参考)償還作成用'!A25</f>
        <v>0</v>
      </c>
      <c r="D28" s="281">
        <f>+'5-2 (参考)償還作成用'!B25</f>
        <v>0</v>
      </c>
      <c r="E28" s="281">
        <f>+'5-2 (参考)償還作成用'!E25</f>
        <v>0</v>
      </c>
      <c r="F28" s="282">
        <f t="shared" si="0"/>
        <v>0</v>
      </c>
      <c r="G28" s="285">
        <f t="shared" si="1"/>
        <v>0</v>
      </c>
      <c r="H28" s="290"/>
      <c r="I28" s="290"/>
      <c r="J28" s="291"/>
    </row>
    <row r="29" spans="2:10" s="31" customFormat="1" ht="18" customHeight="1" x14ac:dyDescent="0.15">
      <c r="B29" s="44">
        <v>18</v>
      </c>
      <c r="C29" s="280">
        <f>+'5-2 (参考)償還作成用'!A26</f>
        <v>0</v>
      </c>
      <c r="D29" s="281">
        <f>+'5-2 (参考)償還作成用'!B26</f>
        <v>0</v>
      </c>
      <c r="E29" s="281">
        <f>+'5-2 (参考)償還作成用'!E26</f>
        <v>0</v>
      </c>
      <c r="F29" s="282">
        <f t="shared" si="0"/>
        <v>0</v>
      </c>
      <c r="G29" s="285">
        <f t="shared" si="1"/>
        <v>0</v>
      </c>
      <c r="H29" s="290"/>
      <c r="I29" s="290"/>
      <c r="J29" s="291"/>
    </row>
    <row r="30" spans="2:10" s="31" customFormat="1" ht="18" customHeight="1" x14ac:dyDescent="0.15">
      <c r="B30" s="44">
        <v>19</v>
      </c>
      <c r="C30" s="280">
        <f>+'5-2 (参考)償還作成用'!A27</f>
        <v>0</v>
      </c>
      <c r="D30" s="281">
        <f>+'5-2 (参考)償還作成用'!B27</f>
        <v>0</v>
      </c>
      <c r="E30" s="281">
        <f>+'5-2 (参考)償還作成用'!E27</f>
        <v>0</v>
      </c>
      <c r="F30" s="282">
        <f t="shared" si="0"/>
        <v>0</v>
      </c>
      <c r="G30" s="285">
        <f t="shared" si="1"/>
        <v>0</v>
      </c>
      <c r="H30" s="290"/>
      <c r="I30" s="290"/>
      <c r="J30" s="291"/>
    </row>
    <row r="31" spans="2:10" s="31" customFormat="1" ht="18" customHeight="1" x14ac:dyDescent="0.15">
      <c r="B31" s="44">
        <v>20</v>
      </c>
      <c r="C31" s="280">
        <f>+'5-2 (参考)償還作成用'!A28</f>
        <v>0</v>
      </c>
      <c r="D31" s="281">
        <f>+'5-2 (参考)償還作成用'!B28</f>
        <v>0</v>
      </c>
      <c r="E31" s="281">
        <f>+'5-2 (参考)償還作成用'!E28</f>
        <v>0</v>
      </c>
      <c r="F31" s="282">
        <f t="shared" si="0"/>
        <v>0</v>
      </c>
      <c r="G31" s="285">
        <f t="shared" si="1"/>
        <v>0</v>
      </c>
      <c r="H31" s="290"/>
      <c r="I31" s="290"/>
      <c r="J31" s="291"/>
    </row>
    <row r="32" spans="2:10" s="31" customFormat="1" ht="18" customHeight="1" thickBot="1" x14ac:dyDescent="0.2">
      <c r="B32" s="609"/>
      <c r="C32" s="609"/>
      <c r="D32" s="283">
        <f>SUM(D12:D31)</f>
        <v>0</v>
      </c>
      <c r="E32" s="283">
        <f>SUM(E12:E31)</f>
        <v>0</v>
      </c>
      <c r="F32" s="284">
        <f t="shared" si="0"/>
        <v>0</v>
      </c>
      <c r="G32" s="286">
        <f t="shared" si="1"/>
        <v>0</v>
      </c>
      <c r="H32" s="45">
        <f>SUM(H12:H31)</f>
        <v>0</v>
      </c>
      <c r="I32" s="45">
        <f>SUM(I12:I31)</f>
        <v>0</v>
      </c>
      <c r="J32" s="46">
        <f>SUM(J12:J31)</f>
        <v>0</v>
      </c>
    </row>
    <row r="33" spans="1:17" s="31" customFormat="1" ht="18" customHeight="1" thickTop="1" thickBot="1" x14ac:dyDescent="0.2">
      <c r="B33" s="613" t="s">
        <v>6</v>
      </c>
      <c r="C33" s="613"/>
      <c r="D33" s="613"/>
      <c r="E33" s="602" t="s">
        <v>5</v>
      </c>
      <c r="F33" s="603"/>
      <c r="G33" s="287">
        <f t="shared" si="1"/>
        <v>0</v>
      </c>
      <c r="H33" s="48"/>
      <c r="I33" s="48"/>
      <c r="J33" s="49"/>
      <c r="L33" s="615" t="str">
        <f>IF(F32=G32,"OK!","｢償還額｣合計と｢財源別充当内訳の合計｣が不一致!!")</f>
        <v>OK!</v>
      </c>
      <c r="M33" s="616"/>
      <c r="N33" s="616"/>
      <c r="O33" s="616"/>
      <c r="P33" s="616"/>
      <c r="Q33" s="617"/>
    </row>
    <row r="34" spans="1:17" s="31" customFormat="1" ht="18" customHeight="1" thickBot="1" x14ac:dyDescent="0.2">
      <c r="B34" s="614"/>
      <c r="C34" s="614"/>
      <c r="D34" s="614"/>
      <c r="E34" s="604" t="s">
        <v>4</v>
      </c>
      <c r="F34" s="605"/>
      <c r="G34" s="288">
        <f t="shared" si="1"/>
        <v>0</v>
      </c>
      <c r="H34" s="51"/>
      <c r="I34" s="51"/>
      <c r="J34" s="52"/>
    </row>
    <row r="35" spans="1:17" s="31" customFormat="1" ht="13.5" customHeight="1" x14ac:dyDescent="0.15"/>
    <row r="36" spans="1:17" s="31" customFormat="1" x14ac:dyDescent="0.15">
      <c r="A36" s="33" t="s">
        <v>63</v>
      </c>
      <c r="C36" s="33"/>
    </row>
    <row r="37" spans="1:17" s="31" customFormat="1" ht="18" customHeight="1" x14ac:dyDescent="0.15">
      <c r="B37" s="598" t="s">
        <v>3</v>
      </c>
      <c r="C37" s="598"/>
      <c r="D37" s="598"/>
      <c r="E37" s="618">
        <f>+'5-2 別紙(寄附者内訳)'!C10</f>
        <v>0</v>
      </c>
      <c r="F37" s="618"/>
      <c r="G37" s="598" t="s">
        <v>3</v>
      </c>
      <c r="H37" s="598"/>
      <c r="I37" s="618">
        <f>+'5-2 別紙(寄附者内訳)'!D10</f>
        <v>0</v>
      </c>
      <c r="J37" s="618"/>
    </row>
    <row r="38" spans="1:17" s="31" customFormat="1" ht="18" customHeight="1" x14ac:dyDescent="0.15">
      <c r="B38" s="598" t="s">
        <v>1</v>
      </c>
      <c r="C38" s="598"/>
      <c r="D38" s="598"/>
      <c r="E38" s="597">
        <f>+'5-2 別紙(寄附者内訳)'!C33</f>
        <v>0</v>
      </c>
      <c r="F38" s="597"/>
      <c r="G38" s="598" t="s">
        <v>1</v>
      </c>
      <c r="H38" s="598"/>
      <c r="I38" s="597">
        <f>+'5-2 別紙(寄附者内訳)'!D33</f>
        <v>0</v>
      </c>
      <c r="J38" s="597"/>
    </row>
    <row r="39" spans="1:17" s="31" customFormat="1" x14ac:dyDescent="0.15">
      <c r="C39" s="53"/>
      <c r="D39" s="53"/>
      <c r="E39" s="37"/>
      <c r="F39" s="37"/>
      <c r="G39" s="596"/>
      <c r="H39" s="596"/>
      <c r="I39" s="37"/>
      <c r="J39" s="37"/>
    </row>
    <row r="40" spans="1:17" s="31" customFormat="1" ht="18" customHeight="1" x14ac:dyDescent="0.15">
      <c r="B40" s="598" t="s">
        <v>3</v>
      </c>
      <c r="C40" s="598"/>
      <c r="D40" s="598"/>
      <c r="E40" s="618">
        <f>+'5-2 別紙(寄附者内訳)'!E10</f>
        <v>0</v>
      </c>
      <c r="F40" s="618"/>
      <c r="G40" s="598" t="s">
        <v>2</v>
      </c>
      <c r="H40" s="598"/>
      <c r="I40" s="618">
        <f>+'5-2 別紙(寄附者内訳)'!F10</f>
        <v>0</v>
      </c>
      <c r="J40" s="618"/>
    </row>
    <row r="41" spans="1:17" s="31" customFormat="1" ht="18" customHeight="1" x14ac:dyDescent="0.15">
      <c r="B41" s="598" t="s">
        <v>1</v>
      </c>
      <c r="C41" s="598"/>
      <c r="D41" s="598"/>
      <c r="E41" s="619">
        <f>+'5-2 別紙(寄附者内訳)'!E33</f>
        <v>0</v>
      </c>
      <c r="F41" s="619"/>
      <c r="G41" s="598" t="s">
        <v>0</v>
      </c>
      <c r="H41" s="598"/>
      <c r="I41" s="597">
        <f>+'5-2 別紙(寄附者内訳)'!F33</f>
        <v>0</v>
      </c>
      <c r="J41" s="597"/>
    </row>
    <row r="42" spans="1:17" s="31" customFormat="1" ht="13.5" customHeight="1" x14ac:dyDescent="0.15"/>
    <row r="43" spans="1:17" s="31" customFormat="1" ht="16.5" customHeight="1" x14ac:dyDescent="0.15">
      <c r="A43" s="897" t="s">
        <v>65</v>
      </c>
      <c r="B43" s="898"/>
      <c r="C43" s="898"/>
      <c r="D43" s="898"/>
      <c r="E43" s="898"/>
      <c r="F43" s="898"/>
      <c r="G43" s="898"/>
      <c r="H43" s="898"/>
      <c r="I43" s="898"/>
      <c r="J43" s="898"/>
    </row>
    <row r="44" spans="1:17" s="31" customFormat="1" ht="16.5" customHeight="1" x14ac:dyDescent="0.15">
      <c r="A44" s="897" t="s">
        <v>56</v>
      </c>
      <c r="B44" s="898"/>
      <c r="C44" s="898"/>
      <c r="D44" s="898"/>
      <c r="E44" s="898"/>
      <c r="F44" s="898"/>
      <c r="G44" s="898"/>
      <c r="H44" s="898"/>
      <c r="I44" s="898"/>
      <c r="J44" s="898"/>
    </row>
    <row r="45" spans="1:17" s="59" customFormat="1" ht="18.75" customHeight="1" x14ac:dyDescent="0.15">
      <c r="A45" s="897" t="s">
        <v>66</v>
      </c>
      <c r="C45" s="897"/>
      <c r="D45" s="897"/>
      <c r="E45" s="897"/>
      <c r="F45" s="897"/>
      <c r="G45" s="897"/>
      <c r="H45" s="897"/>
      <c r="I45" s="897"/>
      <c r="J45" s="897"/>
      <c r="K45" s="31"/>
    </row>
    <row r="46" spans="1:17" ht="18.75" customHeight="1" x14ac:dyDescent="0.15">
      <c r="A46" s="897" t="s">
        <v>67</v>
      </c>
      <c r="B46" s="59"/>
      <c r="C46" s="59"/>
      <c r="D46" s="59"/>
      <c r="E46" s="59"/>
      <c r="F46" s="59"/>
      <c r="G46" s="59"/>
      <c r="H46" s="59"/>
      <c r="I46" s="59"/>
      <c r="J46" s="59"/>
    </row>
  </sheetData>
  <mergeCells count="31">
    <mergeCell ref="L33:Q33"/>
    <mergeCell ref="E37:F37"/>
    <mergeCell ref="B37:D37"/>
    <mergeCell ref="B38:D38"/>
    <mergeCell ref="B40:D40"/>
    <mergeCell ref="I37:J37"/>
    <mergeCell ref="I38:J38"/>
    <mergeCell ref="I40:J40"/>
    <mergeCell ref="G37:H37"/>
    <mergeCell ref="E40:F40"/>
    <mergeCell ref="H4:J4"/>
    <mergeCell ref="B2:F2"/>
    <mergeCell ref="G2:H2"/>
    <mergeCell ref="B41:D41"/>
    <mergeCell ref="G40:H40"/>
    <mergeCell ref="B33:D34"/>
    <mergeCell ref="G41:H41"/>
    <mergeCell ref="E41:F41"/>
    <mergeCell ref="I41:J41"/>
    <mergeCell ref="D6:E6"/>
    <mergeCell ref="H6:I6"/>
    <mergeCell ref="B6:C6"/>
    <mergeCell ref="B32:C32"/>
    <mergeCell ref="B10:C10"/>
    <mergeCell ref="D10:F10"/>
    <mergeCell ref="G39:H39"/>
    <mergeCell ref="E38:F38"/>
    <mergeCell ref="G38:H38"/>
    <mergeCell ref="G10:J10"/>
    <mergeCell ref="E33:F33"/>
    <mergeCell ref="E34:F34"/>
  </mergeCells>
  <phoneticPr fontId="2"/>
  <dataValidations count="4">
    <dataValidation allowBlank="1" showInputMessage="1" showErrorMessage="1" promptTitle="ご確認ください" prompt="必ず、年次も記載してください。" sqref="C12"/>
    <dataValidation allowBlank="1" showInputMessage="1" showErrorMessage="1" promptTitle="ご確認ください" prompt="別シートの（参考）償還作成用のとおり、記載してください。" sqref="D12"/>
    <dataValidation allowBlank="1" showInputMessage="1" showErrorMessage="1" promptTitle="ご確認ください" prompt="独立行政法人福祉医療機構からの借入の場合、直近金利としてください。" sqref="H8"/>
    <dataValidation allowBlank="1" showInputMessage="1" showErrorMessage="1" promptTitle="ご確認ください" prompt="各年度の充当額について、事業収入算定資料（書類番号5-7）で算出した居住費及び滞在費の合計額を超えないよう注意してください。" sqref="I12"/>
  </dataValidations>
  <pageMargins left="0.78740157480314965" right="0.78740157480314965" top="0.98425196850393704" bottom="0.98425196850393704" header="0.23622047244094491" footer="0.31496062992125984"/>
  <pageSetup paperSize="9" scale="98" orientation="portrait" r:id="rId1"/>
  <headerFooter alignWithMargins="0">
    <oddFooter>&amp;L&amp;"ＭＳ 明朝,標準"&amp;9【書類番号24】&amp;C&amp;"ＭＳ 明朝,標準"&amp;9&amp;P&amp;R&amp;"ＭＳ 明朝,標準"&amp;9&amp;K01+000【令和６年４月募集】</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G2:H2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election activeCell="K1" sqref="K1"/>
    </sheetView>
  </sheetViews>
  <sheetFormatPr defaultColWidth="9" defaultRowHeight="13.5" x14ac:dyDescent="0.15"/>
  <cols>
    <col min="1" max="2" width="2.625" style="54" customWidth="1"/>
    <col min="3" max="3" width="4.625" style="54" customWidth="1"/>
    <col min="4" max="4" width="10.625" style="54" customWidth="1"/>
    <col min="5" max="11" width="8.625" style="54" customWidth="1"/>
    <col min="12" max="12" width="8.5" style="54" customWidth="1"/>
    <col min="13" max="13" width="5.625" style="54" customWidth="1"/>
    <col min="14" max="16384" width="9" style="54"/>
  </cols>
  <sheetData>
    <row r="1" spans="1:13" s="400" customFormat="1" x14ac:dyDescent="0.15">
      <c r="A1" s="400" t="s">
        <v>344</v>
      </c>
      <c r="L1" s="737"/>
      <c r="M1" s="737"/>
    </row>
    <row r="2" spans="1:13" ht="17.25" x14ac:dyDescent="0.15">
      <c r="A2" s="611" t="s">
        <v>337</v>
      </c>
      <c r="B2" s="611"/>
      <c r="C2" s="611"/>
      <c r="D2" s="611"/>
      <c r="E2" s="611"/>
      <c r="F2" s="611"/>
      <c r="G2" s="611"/>
      <c r="H2" s="611"/>
      <c r="I2" s="611"/>
      <c r="J2" s="611"/>
      <c r="K2" s="441">
        <f>+'5-6 資金収支'!K2+2</f>
        <v>3</v>
      </c>
      <c r="L2" s="439" t="s">
        <v>334</v>
      </c>
      <c r="M2" s="439"/>
    </row>
    <row r="3" spans="1:13" s="400" customFormat="1" x14ac:dyDescent="0.15">
      <c r="A3" s="490"/>
      <c r="B3" s="490"/>
      <c r="C3" s="742" t="s">
        <v>340</v>
      </c>
      <c r="D3" s="742"/>
      <c r="E3" s="494">
        <f>+'5-6 資金収支'!E3+2</f>
        <v>3</v>
      </c>
      <c r="F3" s="495">
        <f>+'5-6 資金収支'!F3</f>
        <v>1</v>
      </c>
      <c r="G3" s="496">
        <f>+'5-6 資金収支'!G3</f>
        <v>1</v>
      </c>
      <c r="H3" s="742" t="s">
        <v>339</v>
      </c>
      <c r="I3" s="742"/>
      <c r="J3" s="494">
        <f>+'5-6 資金収支'!J3+2</f>
        <v>3</v>
      </c>
      <c r="K3" s="495">
        <f>+'5-6 資金収支'!K3</f>
        <v>1</v>
      </c>
      <c r="L3" s="496">
        <f>+'5-6 資金収支'!L3</f>
        <v>1</v>
      </c>
      <c r="M3" s="490"/>
    </row>
    <row r="4" spans="1:13" s="400" customFormat="1" x14ac:dyDescent="0.15">
      <c r="A4" s="763"/>
      <c r="B4" s="763"/>
      <c r="C4" s="763"/>
      <c r="D4" s="763"/>
      <c r="E4" s="763"/>
      <c r="L4" s="401"/>
      <c r="M4" s="177" t="s">
        <v>15</v>
      </c>
    </row>
    <row r="5" spans="1:13" s="400" customFormat="1" ht="12.75" customHeight="1" x14ac:dyDescent="0.15">
      <c r="A5" s="764" t="s">
        <v>218</v>
      </c>
      <c r="B5" s="765"/>
      <c r="C5" s="765"/>
      <c r="D5" s="766"/>
      <c r="E5" s="773" t="s">
        <v>217</v>
      </c>
      <c r="F5" s="774"/>
      <c r="G5" s="774"/>
      <c r="H5" s="774"/>
      <c r="I5" s="774"/>
      <c r="J5" s="774"/>
      <c r="K5" s="774"/>
      <c r="L5" s="775"/>
      <c r="M5" s="776" t="s">
        <v>216</v>
      </c>
    </row>
    <row r="6" spans="1:13" s="400" customFormat="1" ht="12.75" customHeight="1" x14ac:dyDescent="0.15">
      <c r="A6" s="767"/>
      <c r="B6" s="768"/>
      <c r="C6" s="768"/>
      <c r="D6" s="769"/>
      <c r="E6" s="779" t="s">
        <v>215</v>
      </c>
      <c r="F6" s="738" t="s">
        <v>214</v>
      </c>
      <c r="G6" s="738" t="s">
        <v>112</v>
      </c>
      <c r="H6" s="740" t="s">
        <v>111</v>
      </c>
      <c r="I6" s="740" t="s">
        <v>213</v>
      </c>
      <c r="J6" s="899"/>
      <c r="K6" s="900"/>
      <c r="L6" s="781" t="s">
        <v>212</v>
      </c>
      <c r="M6" s="777"/>
    </row>
    <row r="7" spans="1:13" s="400" customFormat="1" ht="12.75" customHeight="1" thickBot="1" x14ac:dyDescent="0.2">
      <c r="A7" s="770"/>
      <c r="B7" s="771"/>
      <c r="C7" s="771"/>
      <c r="D7" s="772"/>
      <c r="E7" s="780"/>
      <c r="F7" s="739"/>
      <c r="G7" s="739"/>
      <c r="H7" s="741"/>
      <c r="I7" s="741"/>
      <c r="J7" s="901"/>
      <c r="K7" s="902"/>
      <c r="L7" s="782"/>
      <c r="M7" s="778"/>
    </row>
    <row r="8" spans="1:13" s="400" customFormat="1" ht="12.75" customHeight="1" thickTop="1" x14ac:dyDescent="0.15">
      <c r="A8" s="783" t="s">
        <v>211</v>
      </c>
      <c r="B8" s="745" t="s">
        <v>188</v>
      </c>
      <c r="C8" s="748" t="s">
        <v>210</v>
      </c>
      <c r="D8" s="748"/>
      <c r="E8" s="430"/>
      <c r="F8" s="431"/>
      <c r="G8" s="431"/>
      <c r="H8" s="431"/>
      <c r="I8" s="431"/>
      <c r="J8" s="431"/>
      <c r="K8" s="432"/>
      <c r="L8" s="497">
        <f t="shared" ref="L8:L39" si="0">SUM(E8:K8)</f>
        <v>0</v>
      </c>
      <c r="M8" s="169"/>
    </row>
    <row r="9" spans="1:13" s="400" customFormat="1" ht="12.75" customHeight="1" x14ac:dyDescent="0.15">
      <c r="A9" s="784"/>
      <c r="B9" s="746"/>
      <c r="C9" s="786" t="s">
        <v>209</v>
      </c>
      <c r="D9" s="176" t="s">
        <v>145</v>
      </c>
      <c r="E9" s="433"/>
      <c r="F9" s="434"/>
      <c r="G9" s="434"/>
      <c r="H9" s="434"/>
      <c r="I9" s="434"/>
      <c r="J9" s="434"/>
      <c r="K9" s="435"/>
      <c r="L9" s="498">
        <f t="shared" si="0"/>
        <v>0</v>
      </c>
      <c r="M9" s="172"/>
    </row>
    <row r="10" spans="1:13" s="400" customFormat="1" ht="12.75" customHeight="1" x14ac:dyDescent="0.15">
      <c r="A10" s="784"/>
      <c r="B10" s="746"/>
      <c r="C10" s="787"/>
      <c r="D10" s="176" t="s">
        <v>144</v>
      </c>
      <c r="E10" s="433"/>
      <c r="F10" s="434"/>
      <c r="G10" s="434"/>
      <c r="H10" s="434"/>
      <c r="I10" s="434"/>
      <c r="J10" s="434"/>
      <c r="K10" s="435"/>
      <c r="L10" s="498">
        <f t="shared" si="0"/>
        <v>0</v>
      </c>
      <c r="M10" s="172"/>
    </row>
    <row r="11" spans="1:13" s="400" customFormat="1" ht="12.75" customHeight="1" x14ac:dyDescent="0.15">
      <c r="A11" s="784"/>
      <c r="B11" s="746"/>
      <c r="C11" s="788"/>
      <c r="D11" s="176" t="s">
        <v>143</v>
      </c>
      <c r="E11" s="433"/>
      <c r="F11" s="434"/>
      <c r="G11" s="434"/>
      <c r="H11" s="434"/>
      <c r="I11" s="434"/>
      <c r="J11" s="434"/>
      <c r="K11" s="435"/>
      <c r="L11" s="498">
        <f t="shared" si="0"/>
        <v>0</v>
      </c>
      <c r="M11" s="172"/>
    </row>
    <row r="12" spans="1:13" s="400" customFormat="1" ht="12.75" customHeight="1" x14ac:dyDescent="0.15">
      <c r="A12" s="784"/>
      <c r="B12" s="746"/>
      <c r="C12" s="749" t="s">
        <v>208</v>
      </c>
      <c r="D12" s="749"/>
      <c r="E12" s="433"/>
      <c r="F12" s="434"/>
      <c r="G12" s="434"/>
      <c r="H12" s="434"/>
      <c r="I12" s="434"/>
      <c r="J12" s="434"/>
      <c r="K12" s="434"/>
      <c r="L12" s="498">
        <f t="shared" si="0"/>
        <v>0</v>
      </c>
      <c r="M12" s="172"/>
    </row>
    <row r="13" spans="1:13" s="400" customFormat="1" ht="12.75" customHeight="1" x14ac:dyDescent="0.15">
      <c r="A13" s="784"/>
      <c r="B13" s="746"/>
      <c r="C13" s="749" t="s">
        <v>142</v>
      </c>
      <c r="D13" s="749"/>
      <c r="E13" s="433"/>
      <c r="F13" s="434"/>
      <c r="G13" s="434"/>
      <c r="H13" s="434"/>
      <c r="I13" s="434"/>
      <c r="J13" s="434"/>
      <c r="K13" s="435"/>
      <c r="L13" s="498">
        <f t="shared" si="0"/>
        <v>0</v>
      </c>
      <c r="M13" s="172"/>
    </row>
    <row r="14" spans="1:13" s="400" customFormat="1" ht="12.75" customHeight="1" x14ac:dyDescent="0.15">
      <c r="A14" s="784"/>
      <c r="B14" s="746"/>
      <c r="C14" s="749" t="s">
        <v>141</v>
      </c>
      <c r="D14" s="749"/>
      <c r="E14" s="433"/>
      <c r="F14" s="434"/>
      <c r="G14" s="434"/>
      <c r="H14" s="434"/>
      <c r="I14" s="434"/>
      <c r="J14" s="434"/>
      <c r="K14" s="435"/>
      <c r="L14" s="498">
        <f t="shared" si="0"/>
        <v>0</v>
      </c>
      <c r="M14" s="172"/>
    </row>
    <row r="15" spans="1:13" s="400" customFormat="1" ht="12.75" customHeight="1" x14ac:dyDescent="0.15">
      <c r="A15" s="784"/>
      <c r="B15" s="746"/>
      <c r="C15" s="749" t="s">
        <v>207</v>
      </c>
      <c r="D15" s="749"/>
      <c r="E15" s="433"/>
      <c r="F15" s="434"/>
      <c r="G15" s="434"/>
      <c r="H15" s="434"/>
      <c r="I15" s="434"/>
      <c r="J15" s="434"/>
      <c r="K15" s="435"/>
      <c r="L15" s="498">
        <f t="shared" si="0"/>
        <v>0</v>
      </c>
      <c r="M15" s="172"/>
    </row>
    <row r="16" spans="1:13" s="400" customFormat="1" ht="12.75" customHeight="1" x14ac:dyDescent="0.15">
      <c r="A16" s="784"/>
      <c r="B16" s="746"/>
      <c r="C16" s="749" t="s">
        <v>206</v>
      </c>
      <c r="D16" s="749"/>
      <c r="E16" s="433"/>
      <c r="F16" s="434"/>
      <c r="G16" s="434"/>
      <c r="H16" s="434"/>
      <c r="I16" s="434"/>
      <c r="J16" s="434"/>
      <c r="K16" s="435"/>
      <c r="L16" s="498">
        <f t="shared" si="0"/>
        <v>0</v>
      </c>
      <c r="M16" s="172"/>
    </row>
    <row r="17" spans="1:13" s="400" customFormat="1" ht="12.75" customHeight="1" x14ac:dyDescent="0.15">
      <c r="A17" s="784"/>
      <c r="B17" s="746"/>
      <c r="C17" s="761"/>
      <c r="D17" s="761"/>
      <c r="E17" s="436"/>
      <c r="F17" s="437"/>
      <c r="G17" s="437"/>
      <c r="H17" s="437"/>
      <c r="I17" s="437"/>
      <c r="J17" s="437"/>
      <c r="K17" s="438"/>
      <c r="L17" s="499">
        <f t="shared" si="0"/>
        <v>0</v>
      </c>
      <c r="M17" s="171"/>
    </row>
    <row r="18" spans="1:13" s="400" customFormat="1" ht="12.75" customHeight="1" x14ac:dyDescent="0.15">
      <c r="A18" s="784"/>
      <c r="B18" s="746"/>
      <c r="C18" s="753" t="s">
        <v>205</v>
      </c>
      <c r="D18" s="754"/>
      <c r="E18" s="501">
        <f t="shared" ref="E18:K18" si="1">SUM(E8:E17)</f>
        <v>0</v>
      </c>
      <c r="F18" s="502">
        <f t="shared" si="1"/>
        <v>0</v>
      </c>
      <c r="G18" s="502">
        <f t="shared" si="1"/>
        <v>0</v>
      </c>
      <c r="H18" s="502">
        <f t="shared" si="1"/>
        <v>0</v>
      </c>
      <c r="I18" s="502">
        <f t="shared" si="1"/>
        <v>0</v>
      </c>
      <c r="J18" s="502">
        <f t="shared" si="1"/>
        <v>0</v>
      </c>
      <c r="K18" s="503">
        <f t="shared" si="1"/>
        <v>0</v>
      </c>
      <c r="L18" s="500">
        <f t="shared" si="0"/>
        <v>0</v>
      </c>
      <c r="M18" s="168"/>
    </row>
    <row r="19" spans="1:13" s="400" customFormat="1" ht="12.75" customHeight="1" x14ac:dyDescent="0.15">
      <c r="A19" s="784"/>
      <c r="B19" s="746" t="s">
        <v>184</v>
      </c>
      <c r="C19" s="751" t="s">
        <v>204</v>
      </c>
      <c r="D19" s="751"/>
      <c r="E19" s="486"/>
      <c r="F19" s="487"/>
      <c r="G19" s="487"/>
      <c r="H19" s="487"/>
      <c r="I19" s="487"/>
      <c r="J19" s="487"/>
      <c r="K19" s="488"/>
      <c r="L19" s="504">
        <f t="shared" si="0"/>
        <v>0</v>
      </c>
      <c r="M19" s="173"/>
    </row>
    <row r="20" spans="1:13" s="400" customFormat="1" ht="12.75" customHeight="1" x14ac:dyDescent="0.15">
      <c r="A20" s="784"/>
      <c r="B20" s="746"/>
      <c r="C20" s="762" t="s">
        <v>137</v>
      </c>
      <c r="D20" s="176" t="s">
        <v>203</v>
      </c>
      <c r="E20" s="524">
        <f t="shared" ref="E20:K20" si="2">SUM(E21:E29)</f>
        <v>0</v>
      </c>
      <c r="F20" s="520">
        <f t="shared" si="2"/>
        <v>0</v>
      </c>
      <c r="G20" s="520">
        <f t="shared" si="2"/>
        <v>0</v>
      </c>
      <c r="H20" s="520">
        <f t="shared" si="2"/>
        <v>0</v>
      </c>
      <c r="I20" s="520">
        <f t="shared" si="2"/>
        <v>0</v>
      </c>
      <c r="J20" s="520">
        <f t="shared" si="2"/>
        <v>0</v>
      </c>
      <c r="K20" s="525">
        <f t="shared" si="2"/>
        <v>0</v>
      </c>
      <c r="L20" s="498">
        <f t="shared" si="0"/>
        <v>0</v>
      </c>
      <c r="M20" s="172"/>
    </row>
    <row r="21" spans="1:13" s="400" customFormat="1" ht="12.75" customHeight="1" x14ac:dyDescent="0.15">
      <c r="A21" s="784"/>
      <c r="B21" s="746"/>
      <c r="C21" s="762"/>
      <c r="D21" s="489"/>
      <c r="E21" s="433"/>
      <c r="F21" s="434"/>
      <c r="G21" s="434"/>
      <c r="H21" s="434"/>
      <c r="I21" s="434"/>
      <c r="J21" s="434"/>
      <c r="K21" s="435"/>
      <c r="L21" s="498">
        <f t="shared" si="0"/>
        <v>0</v>
      </c>
      <c r="M21" s="172"/>
    </row>
    <row r="22" spans="1:13" s="400" customFormat="1" ht="12.75" customHeight="1" x14ac:dyDescent="0.15">
      <c r="A22" s="784"/>
      <c r="B22" s="746"/>
      <c r="C22" s="762"/>
      <c r="D22" s="489"/>
      <c r="E22" s="433"/>
      <c r="F22" s="434"/>
      <c r="G22" s="434"/>
      <c r="H22" s="434"/>
      <c r="I22" s="434"/>
      <c r="J22" s="434"/>
      <c r="K22" s="435"/>
      <c r="L22" s="498">
        <f t="shared" si="0"/>
        <v>0</v>
      </c>
      <c r="M22" s="172"/>
    </row>
    <row r="23" spans="1:13" s="400" customFormat="1" ht="12.75" customHeight="1" x14ac:dyDescent="0.15">
      <c r="A23" s="784"/>
      <c r="B23" s="746"/>
      <c r="C23" s="762"/>
      <c r="D23" s="489"/>
      <c r="E23" s="433"/>
      <c r="F23" s="434"/>
      <c r="G23" s="434"/>
      <c r="H23" s="434"/>
      <c r="I23" s="434"/>
      <c r="J23" s="434"/>
      <c r="K23" s="435"/>
      <c r="L23" s="498">
        <f t="shared" si="0"/>
        <v>0</v>
      </c>
      <c r="M23" s="172"/>
    </row>
    <row r="24" spans="1:13" s="400" customFormat="1" ht="12.75" customHeight="1" x14ac:dyDescent="0.15">
      <c r="A24" s="784"/>
      <c r="B24" s="746"/>
      <c r="C24" s="762"/>
      <c r="D24" s="489"/>
      <c r="E24" s="433"/>
      <c r="F24" s="434"/>
      <c r="G24" s="434"/>
      <c r="H24" s="434"/>
      <c r="I24" s="434"/>
      <c r="J24" s="434"/>
      <c r="K24" s="435"/>
      <c r="L24" s="498">
        <f t="shared" si="0"/>
        <v>0</v>
      </c>
      <c r="M24" s="172"/>
    </row>
    <row r="25" spans="1:13" s="400" customFormat="1" ht="12.75" customHeight="1" x14ac:dyDescent="0.15">
      <c r="A25" s="784"/>
      <c r="B25" s="746"/>
      <c r="C25" s="762"/>
      <c r="D25" s="489"/>
      <c r="E25" s="433"/>
      <c r="F25" s="434"/>
      <c r="G25" s="434"/>
      <c r="H25" s="434"/>
      <c r="I25" s="434"/>
      <c r="J25" s="434"/>
      <c r="K25" s="435"/>
      <c r="L25" s="498">
        <f t="shared" si="0"/>
        <v>0</v>
      </c>
      <c r="M25" s="172"/>
    </row>
    <row r="26" spans="1:13" s="400" customFormat="1" ht="12.75" customHeight="1" x14ac:dyDescent="0.15">
      <c r="A26" s="784"/>
      <c r="B26" s="746"/>
      <c r="C26" s="762"/>
      <c r="D26" s="489"/>
      <c r="E26" s="433"/>
      <c r="F26" s="434"/>
      <c r="G26" s="434"/>
      <c r="H26" s="434"/>
      <c r="I26" s="434"/>
      <c r="J26" s="434"/>
      <c r="K26" s="435"/>
      <c r="L26" s="498">
        <f t="shared" si="0"/>
        <v>0</v>
      </c>
      <c r="M26" s="172"/>
    </row>
    <row r="27" spans="1:13" s="400" customFormat="1" ht="12.75" customHeight="1" x14ac:dyDescent="0.15">
      <c r="A27" s="784"/>
      <c r="B27" s="746"/>
      <c r="C27" s="762"/>
      <c r="D27" s="489"/>
      <c r="E27" s="433"/>
      <c r="F27" s="434"/>
      <c r="G27" s="434"/>
      <c r="H27" s="434"/>
      <c r="I27" s="434"/>
      <c r="J27" s="434"/>
      <c r="K27" s="435"/>
      <c r="L27" s="498">
        <f t="shared" si="0"/>
        <v>0</v>
      </c>
      <c r="M27" s="172"/>
    </row>
    <row r="28" spans="1:13" s="400" customFormat="1" ht="12.75" customHeight="1" x14ac:dyDescent="0.15">
      <c r="A28" s="784"/>
      <c r="B28" s="746"/>
      <c r="C28" s="762"/>
      <c r="D28" s="489"/>
      <c r="E28" s="433"/>
      <c r="F28" s="434"/>
      <c r="G28" s="434"/>
      <c r="H28" s="434"/>
      <c r="I28" s="434"/>
      <c r="J28" s="434"/>
      <c r="K28" s="435"/>
      <c r="L28" s="498">
        <f t="shared" si="0"/>
        <v>0</v>
      </c>
      <c r="M28" s="172"/>
    </row>
    <row r="29" spans="1:13" s="400" customFormat="1" ht="12.75" customHeight="1" x14ac:dyDescent="0.15">
      <c r="A29" s="784"/>
      <c r="B29" s="746"/>
      <c r="C29" s="762"/>
      <c r="D29" s="489"/>
      <c r="E29" s="433"/>
      <c r="F29" s="434"/>
      <c r="G29" s="434"/>
      <c r="H29" s="434"/>
      <c r="I29" s="434"/>
      <c r="J29" s="434"/>
      <c r="K29" s="435"/>
      <c r="L29" s="498">
        <f t="shared" si="0"/>
        <v>0</v>
      </c>
      <c r="M29" s="172"/>
    </row>
    <row r="30" spans="1:13" s="400" customFormat="1" ht="12.75" customHeight="1" x14ac:dyDescent="0.15">
      <c r="A30" s="784"/>
      <c r="B30" s="746"/>
      <c r="C30" s="762" t="s">
        <v>136</v>
      </c>
      <c r="D30" s="176" t="s">
        <v>202</v>
      </c>
      <c r="E30" s="524">
        <f t="shared" ref="E30:K30" si="3">SUM(E31:E39)</f>
        <v>0</v>
      </c>
      <c r="F30" s="520">
        <f t="shared" si="3"/>
        <v>0</v>
      </c>
      <c r="G30" s="520">
        <f t="shared" si="3"/>
        <v>0</v>
      </c>
      <c r="H30" s="520">
        <f t="shared" si="3"/>
        <v>0</v>
      </c>
      <c r="I30" s="520">
        <f t="shared" si="3"/>
        <v>0</v>
      </c>
      <c r="J30" s="520">
        <f t="shared" si="3"/>
        <v>0</v>
      </c>
      <c r="K30" s="525">
        <f t="shared" si="3"/>
        <v>0</v>
      </c>
      <c r="L30" s="498">
        <f t="shared" si="0"/>
        <v>0</v>
      </c>
      <c r="M30" s="172"/>
    </row>
    <row r="31" spans="1:13" s="400" customFormat="1" ht="12.75" customHeight="1" x14ac:dyDescent="0.15">
      <c r="A31" s="784"/>
      <c r="B31" s="746"/>
      <c r="C31" s="762"/>
      <c r="D31" s="489"/>
      <c r="E31" s="433"/>
      <c r="F31" s="434"/>
      <c r="G31" s="434"/>
      <c r="H31" s="434"/>
      <c r="I31" s="434"/>
      <c r="J31" s="434"/>
      <c r="K31" s="435"/>
      <c r="L31" s="498">
        <f t="shared" si="0"/>
        <v>0</v>
      </c>
      <c r="M31" s="172"/>
    </row>
    <row r="32" spans="1:13" s="400" customFormat="1" ht="12.75" customHeight="1" x14ac:dyDescent="0.15">
      <c r="A32" s="784"/>
      <c r="B32" s="746"/>
      <c r="C32" s="762"/>
      <c r="D32" s="489"/>
      <c r="E32" s="433"/>
      <c r="F32" s="434"/>
      <c r="G32" s="434"/>
      <c r="H32" s="434"/>
      <c r="I32" s="434"/>
      <c r="J32" s="434"/>
      <c r="K32" s="435"/>
      <c r="L32" s="498">
        <f t="shared" si="0"/>
        <v>0</v>
      </c>
      <c r="M32" s="172"/>
    </row>
    <row r="33" spans="1:13" s="400" customFormat="1" ht="12.75" customHeight="1" x14ac:dyDescent="0.15">
      <c r="A33" s="784"/>
      <c r="B33" s="746"/>
      <c r="C33" s="762"/>
      <c r="D33" s="489"/>
      <c r="E33" s="433"/>
      <c r="F33" s="434"/>
      <c r="G33" s="434"/>
      <c r="H33" s="434"/>
      <c r="I33" s="434"/>
      <c r="J33" s="434"/>
      <c r="K33" s="435"/>
      <c r="L33" s="498">
        <f t="shared" si="0"/>
        <v>0</v>
      </c>
      <c r="M33" s="172"/>
    </row>
    <row r="34" spans="1:13" s="400" customFormat="1" ht="12.75" customHeight="1" x14ac:dyDescent="0.15">
      <c r="A34" s="784"/>
      <c r="B34" s="746"/>
      <c r="C34" s="762"/>
      <c r="D34" s="489"/>
      <c r="E34" s="433"/>
      <c r="F34" s="434"/>
      <c r="G34" s="434"/>
      <c r="H34" s="434"/>
      <c r="I34" s="434"/>
      <c r="J34" s="434"/>
      <c r="K34" s="435"/>
      <c r="L34" s="498">
        <f t="shared" si="0"/>
        <v>0</v>
      </c>
      <c r="M34" s="172"/>
    </row>
    <row r="35" spans="1:13" s="400" customFormat="1" ht="12.75" customHeight="1" x14ac:dyDescent="0.15">
      <c r="A35" s="784"/>
      <c r="B35" s="746"/>
      <c r="C35" s="762"/>
      <c r="D35" s="489"/>
      <c r="E35" s="433"/>
      <c r="F35" s="434"/>
      <c r="G35" s="434"/>
      <c r="H35" s="434"/>
      <c r="I35" s="434"/>
      <c r="J35" s="434"/>
      <c r="K35" s="435"/>
      <c r="L35" s="498">
        <f t="shared" si="0"/>
        <v>0</v>
      </c>
      <c r="M35" s="172"/>
    </row>
    <row r="36" spans="1:13" s="400" customFormat="1" ht="12.75" customHeight="1" x14ac:dyDescent="0.15">
      <c r="A36" s="784"/>
      <c r="B36" s="746"/>
      <c r="C36" s="762"/>
      <c r="D36" s="489"/>
      <c r="E36" s="433"/>
      <c r="F36" s="434"/>
      <c r="G36" s="434"/>
      <c r="H36" s="434"/>
      <c r="I36" s="434"/>
      <c r="J36" s="434"/>
      <c r="K36" s="435"/>
      <c r="L36" s="498">
        <f t="shared" si="0"/>
        <v>0</v>
      </c>
      <c r="M36" s="172"/>
    </row>
    <row r="37" spans="1:13" s="400" customFormat="1" ht="12.75" customHeight="1" x14ac:dyDescent="0.15">
      <c r="A37" s="784"/>
      <c r="B37" s="746"/>
      <c r="C37" s="762"/>
      <c r="D37" s="489"/>
      <c r="E37" s="433"/>
      <c r="F37" s="434"/>
      <c r="G37" s="434"/>
      <c r="H37" s="434"/>
      <c r="I37" s="434"/>
      <c r="J37" s="434"/>
      <c r="K37" s="435"/>
      <c r="L37" s="498">
        <f t="shared" si="0"/>
        <v>0</v>
      </c>
      <c r="M37" s="172"/>
    </row>
    <row r="38" spans="1:13" s="400" customFormat="1" ht="12.75" customHeight="1" x14ac:dyDescent="0.15">
      <c r="A38" s="784"/>
      <c r="B38" s="746"/>
      <c r="C38" s="762"/>
      <c r="D38" s="489"/>
      <c r="E38" s="433"/>
      <c r="F38" s="434"/>
      <c r="G38" s="434"/>
      <c r="H38" s="434"/>
      <c r="I38" s="434"/>
      <c r="J38" s="434"/>
      <c r="K38" s="435"/>
      <c r="L38" s="498">
        <f t="shared" si="0"/>
        <v>0</v>
      </c>
      <c r="M38" s="172"/>
    </row>
    <row r="39" spans="1:13" s="400" customFormat="1" ht="12.75" customHeight="1" x14ac:dyDescent="0.15">
      <c r="A39" s="784"/>
      <c r="B39" s="746"/>
      <c r="C39" s="762"/>
      <c r="D39" s="489"/>
      <c r="E39" s="433"/>
      <c r="F39" s="434"/>
      <c r="G39" s="434"/>
      <c r="H39" s="434"/>
      <c r="I39" s="434"/>
      <c r="J39" s="434"/>
      <c r="K39" s="435"/>
      <c r="L39" s="498">
        <f t="shared" si="0"/>
        <v>0</v>
      </c>
      <c r="M39" s="172"/>
    </row>
    <row r="40" spans="1:13" s="400" customFormat="1" ht="12.75" customHeight="1" x14ac:dyDescent="0.15">
      <c r="A40" s="784"/>
      <c r="B40" s="746"/>
      <c r="C40" s="749" t="s">
        <v>201</v>
      </c>
      <c r="D40" s="749"/>
      <c r="E40" s="433"/>
      <c r="F40" s="434"/>
      <c r="G40" s="434"/>
      <c r="H40" s="434"/>
      <c r="I40" s="434"/>
      <c r="J40" s="434"/>
      <c r="K40" s="435"/>
      <c r="L40" s="498">
        <f t="shared" ref="L40:L68" si="4">SUM(E40:K40)</f>
        <v>0</v>
      </c>
      <c r="M40" s="172"/>
    </row>
    <row r="41" spans="1:13" s="400" customFormat="1" ht="12.75" customHeight="1" x14ac:dyDescent="0.15">
      <c r="A41" s="784"/>
      <c r="B41" s="746"/>
      <c r="C41" s="749" t="s">
        <v>200</v>
      </c>
      <c r="D41" s="749"/>
      <c r="E41" s="433"/>
      <c r="F41" s="434"/>
      <c r="G41" s="434"/>
      <c r="H41" s="434"/>
      <c r="I41" s="434"/>
      <c r="J41" s="434"/>
      <c r="K41" s="435"/>
      <c r="L41" s="498">
        <f t="shared" si="4"/>
        <v>0</v>
      </c>
      <c r="M41" s="172"/>
    </row>
    <row r="42" spans="1:13" s="400" customFormat="1" ht="12.75" customHeight="1" x14ac:dyDescent="0.15">
      <c r="A42" s="784"/>
      <c r="B42" s="747"/>
      <c r="C42" s="752"/>
      <c r="D42" s="752"/>
      <c r="E42" s="436"/>
      <c r="F42" s="437"/>
      <c r="G42" s="437"/>
      <c r="H42" s="437"/>
      <c r="I42" s="437"/>
      <c r="J42" s="437"/>
      <c r="K42" s="438"/>
      <c r="L42" s="499">
        <f t="shared" si="4"/>
        <v>0</v>
      </c>
      <c r="M42" s="171"/>
    </row>
    <row r="43" spans="1:13" s="400" customFormat="1" ht="12.75" customHeight="1" thickBot="1" x14ac:dyDescent="0.2">
      <c r="A43" s="784"/>
      <c r="B43" s="750"/>
      <c r="C43" s="757" t="s">
        <v>199</v>
      </c>
      <c r="D43" s="758"/>
      <c r="E43" s="514">
        <f t="shared" ref="E43:K43" si="5">SUM(E19,E20,E30,E40:E42)</f>
        <v>0</v>
      </c>
      <c r="F43" s="515">
        <f t="shared" si="5"/>
        <v>0</v>
      </c>
      <c r="G43" s="515">
        <f t="shared" si="5"/>
        <v>0</v>
      </c>
      <c r="H43" s="515">
        <f t="shared" si="5"/>
        <v>0</v>
      </c>
      <c r="I43" s="515">
        <f t="shared" si="5"/>
        <v>0</v>
      </c>
      <c r="J43" s="515">
        <f t="shared" si="5"/>
        <v>0</v>
      </c>
      <c r="K43" s="516">
        <f t="shared" si="5"/>
        <v>0</v>
      </c>
      <c r="L43" s="505">
        <f t="shared" si="4"/>
        <v>0</v>
      </c>
      <c r="M43" s="170"/>
    </row>
    <row r="44" spans="1:13" s="400" customFormat="1" ht="12.75" customHeight="1" thickTop="1" x14ac:dyDescent="0.15">
      <c r="A44" s="785"/>
      <c r="B44" s="748" t="s">
        <v>198</v>
      </c>
      <c r="C44" s="748"/>
      <c r="D44" s="748"/>
      <c r="E44" s="517">
        <f t="shared" ref="E44:K44" si="6">E18-E43</f>
        <v>0</v>
      </c>
      <c r="F44" s="518">
        <f t="shared" si="6"/>
        <v>0</v>
      </c>
      <c r="G44" s="518">
        <f t="shared" si="6"/>
        <v>0</v>
      </c>
      <c r="H44" s="518">
        <f t="shared" si="6"/>
        <v>0</v>
      </c>
      <c r="I44" s="518">
        <f t="shared" si="6"/>
        <v>0</v>
      </c>
      <c r="J44" s="518">
        <f t="shared" si="6"/>
        <v>0</v>
      </c>
      <c r="K44" s="519">
        <f t="shared" si="6"/>
        <v>0</v>
      </c>
      <c r="L44" s="497">
        <f t="shared" si="4"/>
        <v>0</v>
      </c>
      <c r="M44" s="169"/>
    </row>
    <row r="45" spans="1:13" s="400" customFormat="1" ht="12.75" customHeight="1" x14ac:dyDescent="0.15">
      <c r="A45" s="755" t="s">
        <v>197</v>
      </c>
      <c r="B45" s="746" t="s">
        <v>188</v>
      </c>
      <c r="C45" s="751" t="s">
        <v>196</v>
      </c>
      <c r="D45" s="751"/>
      <c r="E45" s="486"/>
      <c r="F45" s="487"/>
      <c r="G45" s="487"/>
      <c r="H45" s="487"/>
      <c r="I45" s="487"/>
      <c r="J45" s="487"/>
      <c r="K45" s="488"/>
      <c r="L45" s="504">
        <f t="shared" si="4"/>
        <v>0</v>
      </c>
      <c r="M45" s="173"/>
    </row>
    <row r="46" spans="1:13" s="400" customFormat="1" ht="12.75" customHeight="1" x14ac:dyDescent="0.15">
      <c r="A46" s="755"/>
      <c r="B46" s="746"/>
      <c r="C46" s="749" t="s">
        <v>195</v>
      </c>
      <c r="D46" s="749"/>
      <c r="E46" s="433"/>
      <c r="F46" s="434"/>
      <c r="G46" s="434"/>
      <c r="H46" s="434"/>
      <c r="I46" s="434"/>
      <c r="J46" s="434"/>
      <c r="K46" s="435"/>
      <c r="L46" s="498">
        <f t="shared" si="4"/>
        <v>0</v>
      </c>
      <c r="M46" s="172"/>
    </row>
    <row r="47" spans="1:13" s="400" customFormat="1" ht="12.75" customHeight="1" x14ac:dyDescent="0.15">
      <c r="A47" s="755"/>
      <c r="B47" s="746"/>
      <c r="C47" s="756"/>
      <c r="D47" s="756"/>
      <c r="E47" s="433"/>
      <c r="F47" s="434"/>
      <c r="G47" s="434"/>
      <c r="H47" s="434"/>
      <c r="I47" s="434"/>
      <c r="J47" s="434"/>
      <c r="K47" s="435"/>
      <c r="L47" s="498">
        <f t="shared" si="4"/>
        <v>0</v>
      </c>
      <c r="M47" s="172"/>
    </row>
    <row r="48" spans="1:13" s="400" customFormat="1" ht="12.75" customHeight="1" x14ac:dyDescent="0.15">
      <c r="A48" s="755"/>
      <c r="B48" s="746"/>
      <c r="C48" s="753" t="s">
        <v>194</v>
      </c>
      <c r="D48" s="754"/>
      <c r="E48" s="501">
        <f t="shared" ref="E48:K48" si="7">SUM(E45:E47)</f>
        <v>0</v>
      </c>
      <c r="F48" s="502">
        <f t="shared" si="7"/>
        <v>0</v>
      </c>
      <c r="G48" s="502">
        <f t="shared" si="7"/>
        <v>0</v>
      </c>
      <c r="H48" s="502">
        <f t="shared" si="7"/>
        <v>0</v>
      </c>
      <c r="I48" s="502">
        <f t="shared" si="7"/>
        <v>0</v>
      </c>
      <c r="J48" s="502">
        <f t="shared" si="7"/>
        <v>0</v>
      </c>
      <c r="K48" s="503">
        <f t="shared" si="7"/>
        <v>0</v>
      </c>
      <c r="L48" s="500">
        <f t="shared" si="4"/>
        <v>0</v>
      </c>
      <c r="M48" s="168"/>
    </row>
    <row r="49" spans="1:13" s="400" customFormat="1" ht="12.75" customHeight="1" x14ac:dyDescent="0.15">
      <c r="A49" s="755"/>
      <c r="B49" s="746" t="s">
        <v>184</v>
      </c>
      <c r="C49" s="760" t="s">
        <v>193</v>
      </c>
      <c r="D49" s="760"/>
      <c r="E49" s="511"/>
      <c r="F49" s="512"/>
      <c r="G49" s="512"/>
      <c r="H49" s="512"/>
      <c r="I49" s="512"/>
      <c r="J49" s="512"/>
      <c r="K49" s="513"/>
      <c r="L49" s="506">
        <f t="shared" si="4"/>
        <v>0</v>
      </c>
      <c r="M49" s="175"/>
    </row>
    <row r="50" spans="1:13" s="400" customFormat="1" ht="12.75" customHeight="1" x14ac:dyDescent="0.15">
      <c r="A50" s="755"/>
      <c r="B50" s="746"/>
      <c r="C50" s="749" t="s">
        <v>192</v>
      </c>
      <c r="D50" s="749"/>
      <c r="E50" s="433"/>
      <c r="F50" s="434"/>
      <c r="G50" s="434"/>
      <c r="H50" s="434"/>
      <c r="I50" s="434"/>
      <c r="J50" s="434"/>
      <c r="K50" s="435"/>
      <c r="L50" s="498">
        <f t="shared" si="4"/>
        <v>0</v>
      </c>
      <c r="M50" s="172"/>
    </row>
    <row r="51" spans="1:13" s="400" customFormat="1" ht="12.75" customHeight="1" x14ac:dyDescent="0.15">
      <c r="A51" s="755"/>
      <c r="B51" s="747"/>
      <c r="C51" s="752"/>
      <c r="D51" s="752"/>
      <c r="E51" s="436"/>
      <c r="F51" s="437"/>
      <c r="G51" s="437"/>
      <c r="H51" s="437"/>
      <c r="I51" s="437"/>
      <c r="J51" s="437"/>
      <c r="K51" s="438"/>
      <c r="L51" s="499">
        <f t="shared" si="4"/>
        <v>0</v>
      </c>
      <c r="M51" s="171"/>
    </row>
    <row r="52" spans="1:13" s="400" customFormat="1" ht="12.75" customHeight="1" thickBot="1" x14ac:dyDescent="0.2">
      <c r="A52" s="755"/>
      <c r="B52" s="750"/>
      <c r="C52" s="757" t="s">
        <v>191</v>
      </c>
      <c r="D52" s="758"/>
      <c r="E52" s="514">
        <f t="shared" ref="E52:K52" si="8">SUM(E49:E51)</f>
        <v>0</v>
      </c>
      <c r="F52" s="515">
        <f t="shared" si="8"/>
        <v>0</v>
      </c>
      <c r="G52" s="515">
        <f t="shared" si="8"/>
        <v>0</v>
      </c>
      <c r="H52" s="515">
        <f t="shared" si="8"/>
        <v>0</v>
      </c>
      <c r="I52" s="515">
        <f t="shared" si="8"/>
        <v>0</v>
      </c>
      <c r="J52" s="515">
        <f t="shared" si="8"/>
        <v>0</v>
      </c>
      <c r="K52" s="516">
        <f t="shared" si="8"/>
        <v>0</v>
      </c>
      <c r="L52" s="505">
        <f t="shared" si="4"/>
        <v>0</v>
      </c>
      <c r="M52" s="170"/>
    </row>
    <row r="53" spans="1:13" s="400" customFormat="1" ht="12.75" customHeight="1" thickTop="1" x14ac:dyDescent="0.15">
      <c r="A53" s="755"/>
      <c r="B53" s="759" t="s">
        <v>190</v>
      </c>
      <c r="C53" s="759"/>
      <c r="D53" s="759"/>
      <c r="E53" s="521">
        <f t="shared" ref="E53:K53" si="9">E48-E52</f>
        <v>0</v>
      </c>
      <c r="F53" s="522">
        <f t="shared" si="9"/>
        <v>0</v>
      </c>
      <c r="G53" s="522">
        <f t="shared" si="9"/>
        <v>0</v>
      </c>
      <c r="H53" s="522">
        <f t="shared" si="9"/>
        <v>0</v>
      </c>
      <c r="I53" s="522">
        <f t="shared" si="9"/>
        <v>0</v>
      </c>
      <c r="J53" s="522">
        <f t="shared" si="9"/>
        <v>0</v>
      </c>
      <c r="K53" s="523">
        <f t="shared" si="9"/>
        <v>0</v>
      </c>
      <c r="L53" s="507">
        <f t="shared" si="4"/>
        <v>0</v>
      </c>
      <c r="M53" s="174"/>
    </row>
    <row r="54" spans="1:13" s="400" customFormat="1" ht="12.75" customHeight="1" x14ac:dyDescent="0.15">
      <c r="A54" s="745" t="s">
        <v>189</v>
      </c>
      <c r="B54" s="745" t="s">
        <v>188</v>
      </c>
      <c r="C54" s="748" t="s">
        <v>187</v>
      </c>
      <c r="D54" s="748"/>
      <c r="E54" s="430"/>
      <c r="F54" s="431"/>
      <c r="G54" s="431"/>
      <c r="H54" s="431"/>
      <c r="I54" s="431"/>
      <c r="J54" s="431"/>
      <c r="K54" s="432"/>
      <c r="L54" s="497">
        <f t="shared" si="4"/>
        <v>0</v>
      </c>
      <c r="M54" s="169"/>
    </row>
    <row r="55" spans="1:13" s="400" customFormat="1" ht="12.75" customHeight="1" x14ac:dyDescent="0.15">
      <c r="A55" s="746"/>
      <c r="B55" s="746"/>
      <c r="C55" s="749" t="s">
        <v>186</v>
      </c>
      <c r="D55" s="749"/>
      <c r="E55" s="433"/>
      <c r="F55" s="434"/>
      <c r="G55" s="434"/>
      <c r="H55" s="434"/>
      <c r="I55" s="434"/>
      <c r="J55" s="434"/>
      <c r="K55" s="435"/>
      <c r="L55" s="498">
        <f t="shared" si="4"/>
        <v>0</v>
      </c>
      <c r="M55" s="172"/>
    </row>
    <row r="56" spans="1:13" s="400" customFormat="1" ht="12.75" customHeight="1" x14ac:dyDescent="0.15">
      <c r="A56" s="746"/>
      <c r="B56" s="746"/>
      <c r="C56" s="749" t="s">
        <v>140</v>
      </c>
      <c r="D56" s="749"/>
      <c r="E56" s="433"/>
      <c r="F56" s="434"/>
      <c r="G56" s="434"/>
      <c r="H56" s="434"/>
      <c r="I56" s="434"/>
      <c r="J56" s="434"/>
      <c r="K56" s="435"/>
      <c r="L56" s="498">
        <f t="shared" si="4"/>
        <v>0</v>
      </c>
      <c r="M56" s="172"/>
    </row>
    <row r="57" spans="1:13" s="400" customFormat="1" ht="12.75" customHeight="1" x14ac:dyDescent="0.15">
      <c r="A57" s="746"/>
      <c r="B57" s="746"/>
      <c r="C57" s="752"/>
      <c r="D57" s="752"/>
      <c r="E57" s="436"/>
      <c r="F57" s="437"/>
      <c r="G57" s="437"/>
      <c r="H57" s="437"/>
      <c r="I57" s="437"/>
      <c r="J57" s="437"/>
      <c r="K57" s="438"/>
      <c r="L57" s="499">
        <f t="shared" si="4"/>
        <v>0</v>
      </c>
      <c r="M57" s="171"/>
    </row>
    <row r="58" spans="1:13" s="400" customFormat="1" ht="12.75" customHeight="1" x14ac:dyDescent="0.15">
      <c r="A58" s="746"/>
      <c r="B58" s="746"/>
      <c r="C58" s="753" t="s">
        <v>185</v>
      </c>
      <c r="D58" s="754"/>
      <c r="E58" s="501">
        <f t="shared" ref="E58:K58" si="10">SUM(E54:E57)</f>
        <v>0</v>
      </c>
      <c r="F58" s="502">
        <f t="shared" si="10"/>
        <v>0</v>
      </c>
      <c r="G58" s="502">
        <f t="shared" si="10"/>
        <v>0</v>
      </c>
      <c r="H58" s="502">
        <f t="shared" si="10"/>
        <v>0</v>
      </c>
      <c r="I58" s="502">
        <f t="shared" si="10"/>
        <v>0</v>
      </c>
      <c r="J58" s="502">
        <f t="shared" si="10"/>
        <v>0</v>
      </c>
      <c r="K58" s="503">
        <f t="shared" si="10"/>
        <v>0</v>
      </c>
      <c r="L58" s="500">
        <f t="shared" si="4"/>
        <v>0</v>
      </c>
      <c r="M58" s="168"/>
    </row>
    <row r="59" spans="1:13" s="400" customFormat="1" ht="12.75" customHeight="1" x14ac:dyDescent="0.15">
      <c r="A59" s="746"/>
      <c r="B59" s="746" t="s">
        <v>184</v>
      </c>
      <c r="C59" s="751" t="s">
        <v>183</v>
      </c>
      <c r="D59" s="751"/>
      <c r="E59" s="486"/>
      <c r="F59" s="487"/>
      <c r="G59" s="487"/>
      <c r="H59" s="487"/>
      <c r="I59" s="487"/>
      <c r="J59" s="487"/>
      <c r="K59" s="488"/>
      <c r="L59" s="504">
        <f t="shared" si="4"/>
        <v>0</v>
      </c>
      <c r="M59" s="173"/>
    </row>
    <row r="60" spans="1:13" s="400" customFormat="1" ht="12.75" customHeight="1" x14ac:dyDescent="0.15">
      <c r="A60" s="746"/>
      <c r="B60" s="746"/>
      <c r="C60" s="749" t="s">
        <v>182</v>
      </c>
      <c r="D60" s="749"/>
      <c r="E60" s="433"/>
      <c r="F60" s="434"/>
      <c r="G60" s="434"/>
      <c r="H60" s="434"/>
      <c r="I60" s="434"/>
      <c r="J60" s="434"/>
      <c r="K60" s="435"/>
      <c r="L60" s="498">
        <f t="shared" si="4"/>
        <v>0</v>
      </c>
      <c r="M60" s="172"/>
    </row>
    <row r="61" spans="1:13" s="400" customFormat="1" ht="12.75" customHeight="1" x14ac:dyDescent="0.15">
      <c r="A61" s="746"/>
      <c r="B61" s="746"/>
      <c r="C61" s="749" t="s">
        <v>135</v>
      </c>
      <c r="D61" s="749"/>
      <c r="E61" s="433"/>
      <c r="F61" s="434"/>
      <c r="G61" s="434"/>
      <c r="H61" s="434"/>
      <c r="I61" s="434"/>
      <c r="J61" s="434"/>
      <c r="K61" s="435"/>
      <c r="L61" s="498">
        <f t="shared" si="4"/>
        <v>0</v>
      </c>
      <c r="M61" s="172"/>
    </row>
    <row r="62" spans="1:13" s="400" customFormat="1" ht="12.75" customHeight="1" x14ac:dyDescent="0.15">
      <c r="A62" s="746"/>
      <c r="B62" s="747"/>
      <c r="C62" s="752"/>
      <c r="D62" s="752"/>
      <c r="E62" s="436"/>
      <c r="F62" s="437"/>
      <c r="G62" s="437"/>
      <c r="H62" s="437"/>
      <c r="I62" s="437"/>
      <c r="J62" s="437"/>
      <c r="K62" s="438"/>
      <c r="L62" s="499">
        <f t="shared" si="4"/>
        <v>0</v>
      </c>
      <c r="M62" s="171"/>
    </row>
    <row r="63" spans="1:13" s="400" customFormat="1" ht="12.75" customHeight="1" thickBot="1" x14ac:dyDescent="0.2">
      <c r="A63" s="746"/>
      <c r="B63" s="750"/>
      <c r="C63" s="757" t="s">
        <v>181</v>
      </c>
      <c r="D63" s="758"/>
      <c r="E63" s="514">
        <f t="shared" ref="E63:K63" si="11">SUM(E59:E62)</f>
        <v>0</v>
      </c>
      <c r="F63" s="515">
        <f t="shared" si="11"/>
        <v>0</v>
      </c>
      <c r="G63" s="515">
        <f t="shared" si="11"/>
        <v>0</v>
      </c>
      <c r="H63" s="515">
        <f t="shared" si="11"/>
        <v>0</v>
      </c>
      <c r="I63" s="515">
        <f t="shared" si="11"/>
        <v>0</v>
      </c>
      <c r="J63" s="515">
        <f t="shared" si="11"/>
        <v>0</v>
      </c>
      <c r="K63" s="516">
        <f t="shared" si="11"/>
        <v>0</v>
      </c>
      <c r="L63" s="505">
        <f t="shared" si="4"/>
        <v>0</v>
      </c>
      <c r="M63" s="170"/>
    </row>
    <row r="64" spans="1:13" s="400" customFormat="1" ht="12.75" customHeight="1" thickTop="1" x14ac:dyDescent="0.15">
      <c r="A64" s="747"/>
      <c r="B64" s="748" t="s">
        <v>180</v>
      </c>
      <c r="C64" s="748"/>
      <c r="D64" s="748"/>
      <c r="E64" s="517">
        <f t="shared" ref="E64:K64" si="12">E58-E63</f>
        <v>0</v>
      </c>
      <c r="F64" s="518">
        <f t="shared" si="12"/>
        <v>0</v>
      </c>
      <c r="G64" s="518">
        <f t="shared" si="12"/>
        <v>0</v>
      </c>
      <c r="H64" s="518">
        <f t="shared" si="12"/>
        <v>0</v>
      </c>
      <c r="I64" s="518">
        <f t="shared" si="12"/>
        <v>0</v>
      </c>
      <c r="J64" s="518">
        <f t="shared" si="12"/>
        <v>0</v>
      </c>
      <c r="K64" s="519">
        <f t="shared" si="12"/>
        <v>0</v>
      </c>
      <c r="L64" s="497">
        <f t="shared" si="4"/>
        <v>0</v>
      </c>
      <c r="M64" s="169"/>
    </row>
    <row r="65" spans="1:13" s="400" customFormat="1" ht="12.75" customHeight="1" x14ac:dyDescent="0.15">
      <c r="A65" s="743" t="s">
        <v>179</v>
      </c>
      <c r="B65" s="743"/>
      <c r="C65" s="743"/>
      <c r="D65" s="743"/>
      <c r="E65" s="508"/>
      <c r="F65" s="509"/>
      <c r="G65" s="509"/>
      <c r="H65" s="509"/>
      <c r="I65" s="509"/>
      <c r="J65" s="509"/>
      <c r="K65" s="510"/>
      <c r="L65" s="500">
        <f t="shared" si="4"/>
        <v>0</v>
      </c>
      <c r="M65" s="168"/>
    </row>
    <row r="66" spans="1:13" s="400" customFormat="1" ht="12.75" customHeight="1" x14ac:dyDescent="0.15">
      <c r="A66" s="743" t="s">
        <v>178</v>
      </c>
      <c r="B66" s="743"/>
      <c r="C66" s="743"/>
      <c r="D66" s="743"/>
      <c r="E66" s="501">
        <f t="shared" ref="E66:K66" si="13">E44+E53+E64-E65</f>
        <v>0</v>
      </c>
      <c r="F66" s="502">
        <f t="shared" si="13"/>
        <v>0</v>
      </c>
      <c r="G66" s="502">
        <f t="shared" si="13"/>
        <v>0</v>
      </c>
      <c r="H66" s="502">
        <f t="shared" si="13"/>
        <v>0</v>
      </c>
      <c r="I66" s="502">
        <f t="shared" si="13"/>
        <v>0</v>
      </c>
      <c r="J66" s="502">
        <f t="shared" si="13"/>
        <v>0</v>
      </c>
      <c r="K66" s="503">
        <f t="shared" si="13"/>
        <v>0</v>
      </c>
      <c r="L66" s="500">
        <f t="shared" si="4"/>
        <v>0</v>
      </c>
      <c r="M66" s="168"/>
    </row>
    <row r="67" spans="1:13" s="400" customFormat="1" ht="12.75" customHeight="1" x14ac:dyDescent="0.15">
      <c r="A67" s="743" t="s">
        <v>177</v>
      </c>
      <c r="B67" s="743"/>
      <c r="C67" s="743"/>
      <c r="D67" s="743"/>
      <c r="E67" s="501">
        <f>+'5-6 資金収支 (2)'!E68</f>
        <v>0</v>
      </c>
      <c r="F67" s="502">
        <f>+'5-6 資金収支 (2)'!F68</f>
        <v>0</v>
      </c>
      <c r="G67" s="502">
        <f>+'5-6 資金収支 (2)'!G68</f>
        <v>0</v>
      </c>
      <c r="H67" s="502">
        <f>+'5-6 資金収支 (2)'!H68</f>
        <v>0</v>
      </c>
      <c r="I67" s="502">
        <f>+'5-6 資金収支 (2)'!I68</f>
        <v>0</v>
      </c>
      <c r="J67" s="502">
        <f>+'5-6 資金収支 (2)'!J68</f>
        <v>0</v>
      </c>
      <c r="K67" s="503">
        <f>+'5-6 資金収支 (2)'!K68</f>
        <v>0</v>
      </c>
      <c r="L67" s="500">
        <f t="shared" si="4"/>
        <v>0</v>
      </c>
      <c r="M67" s="168"/>
    </row>
    <row r="68" spans="1:13" s="400" customFormat="1" ht="12.75" customHeight="1" x14ac:dyDescent="0.15">
      <c r="A68" s="743" t="s">
        <v>176</v>
      </c>
      <c r="B68" s="743"/>
      <c r="C68" s="743"/>
      <c r="D68" s="743"/>
      <c r="E68" s="501">
        <f t="shared" ref="E68:K68" si="14">E66+E67</f>
        <v>0</v>
      </c>
      <c r="F68" s="502">
        <f t="shared" si="14"/>
        <v>0</v>
      </c>
      <c r="G68" s="502">
        <f t="shared" si="14"/>
        <v>0</v>
      </c>
      <c r="H68" s="502">
        <f t="shared" si="14"/>
        <v>0</v>
      </c>
      <c r="I68" s="502">
        <f t="shared" si="14"/>
        <v>0</v>
      </c>
      <c r="J68" s="502">
        <f t="shared" si="14"/>
        <v>0</v>
      </c>
      <c r="K68" s="503">
        <f t="shared" si="14"/>
        <v>0</v>
      </c>
      <c r="L68" s="500">
        <f t="shared" si="4"/>
        <v>0</v>
      </c>
      <c r="M68" s="168"/>
    </row>
    <row r="69" spans="1:13" s="400" customFormat="1" ht="12.75" customHeight="1" x14ac:dyDescent="0.15">
      <c r="A69" s="744" t="s">
        <v>175</v>
      </c>
      <c r="B69" s="744"/>
      <c r="C69" s="744"/>
      <c r="D69" s="744"/>
      <c r="E69" s="744"/>
      <c r="F69" s="744"/>
      <c r="G69" s="744"/>
      <c r="H69" s="744"/>
      <c r="I69" s="744"/>
      <c r="J69" s="744"/>
      <c r="K69" s="744"/>
      <c r="L69" s="744"/>
      <c r="M69" s="167"/>
    </row>
    <row r="70" spans="1:13" s="400" customFormat="1" ht="12.75" customHeight="1" x14ac:dyDescent="0.15">
      <c r="A70" s="166" t="s">
        <v>174</v>
      </c>
      <c r="E70" s="37"/>
    </row>
    <row r="71" spans="1:13" s="400" customFormat="1" ht="12.75" customHeight="1" x14ac:dyDescent="0.15">
      <c r="A71" s="166" t="s">
        <v>173</v>
      </c>
      <c r="E71" s="37"/>
    </row>
    <row r="72" spans="1:13" ht="12.75" customHeight="1" x14ac:dyDescent="0.15">
      <c r="A72" s="59"/>
      <c r="B72" s="59"/>
    </row>
  </sheetData>
  <mergeCells count="67">
    <mergeCell ref="A68:D68"/>
    <mergeCell ref="A69:L69"/>
    <mergeCell ref="B59:B63"/>
    <mergeCell ref="C59:D59"/>
    <mergeCell ref="C60:D60"/>
    <mergeCell ref="C61:D61"/>
    <mergeCell ref="C62:D62"/>
    <mergeCell ref="C63:D63"/>
    <mergeCell ref="A54:A64"/>
    <mergeCell ref="B54:B58"/>
    <mergeCell ref="C54:D54"/>
    <mergeCell ref="C55:D55"/>
    <mergeCell ref="C56:D56"/>
    <mergeCell ref="C41:D41"/>
    <mergeCell ref="C42:D42"/>
    <mergeCell ref="C43:D43"/>
    <mergeCell ref="B44:D44"/>
    <mergeCell ref="B49:B52"/>
    <mergeCell ref="C49:D49"/>
    <mergeCell ref="C50:D50"/>
    <mergeCell ref="A67:D67"/>
    <mergeCell ref="A65:D65"/>
    <mergeCell ref="A66:D66"/>
    <mergeCell ref="C51:D51"/>
    <mergeCell ref="C52:D52"/>
    <mergeCell ref="B53:D53"/>
    <mergeCell ref="A45:A53"/>
    <mergeCell ref="B45:B48"/>
    <mergeCell ref="C45:D45"/>
    <mergeCell ref="C46:D46"/>
    <mergeCell ref="C47:D47"/>
    <mergeCell ref="C48:D48"/>
    <mergeCell ref="C57:D57"/>
    <mergeCell ref="C58:D58"/>
    <mergeCell ref="B64:D64"/>
    <mergeCell ref="A8:A44"/>
    <mergeCell ref="B8:B18"/>
    <mergeCell ref="C8:D8"/>
    <mergeCell ref="C9:C11"/>
    <mergeCell ref="C12:D12"/>
    <mergeCell ref="C18:D18"/>
    <mergeCell ref="C13:D13"/>
    <mergeCell ref="C14:D14"/>
    <mergeCell ref="C15:D15"/>
    <mergeCell ref="C16:D16"/>
    <mergeCell ref="C17:D17"/>
    <mergeCell ref="B19:B43"/>
    <mergeCell ref="C19:D19"/>
    <mergeCell ref="C20:C29"/>
    <mergeCell ref="C30:C39"/>
    <mergeCell ref="C40:D40"/>
    <mergeCell ref="L1:M1"/>
    <mergeCell ref="A2:J2"/>
    <mergeCell ref="A4:E4"/>
    <mergeCell ref="A5:D7"/>
    <mergeCell ref="E5:L5"/>
    <mergeCell ref="M5:M7"/>
    <mergeCell ref="E6:E7"/>
    <mergeCell ref="F6:F7"/>
    <mergeCell ref="G6:G7"/>
    <mergeCell ref="L6:L7"/>
    <mergeCell ref="H6:H7"/>
    <mergeCell ref="I6:I7"/>
    <mergeCell ref="J6:J7"/>
    <mergeCell ref="K6:K7"/>
    <mergeCell ref="C3:D3"/>
    <mergeCell ref="H3:I3"/>
  </mergeCells>
  <phoneticPr fontId="2"/>
  <dataValidations count="2">
    <dataValidation allowBlank="1" showInputMessage="1" showErrorMessage="1" promptTitle="ご確認ください" prompt="併設する施設（事業所）ごとに記入してください。" sqref="E6:K7"/>
    <dataValidation allowBlank="1" showInputMessage="1" showErrorMessage="1" promptTitle="ご確認ください" prompt="初年度分を作成してください（日付を記入してください。）。" sqref="K2 J3:L3 E3:G3"/>
  </dataValidations>
  <pageMargins left="0.78740157480314965" right="0" top="0.19685039370078741" bottom="0" header="0.51181102362204722" footer="0.11811023622047245"/>
  <pageSetup paperSize="9" scale="99" orientation="portrait" r:id="rId1"/>
  <headerFooter alignWithMargins="0">
    <oddFooter>&amp;L&amp;"ＭＳ 明朝,標準"&amp;9【書類番号28】&amp;C&amp;"ＭＳ 明朝,標準"&amp;9&amp;P&amp;R&amp;"ＭＳ 明朝,標準"&amp;9【令和６年４月募集】</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election activeCell="C16" sqref="C16:D16"/>
    </sheetView>
  </sheetViews>
  <sheetFormatPr defaultColWidth="9" defaultRowHeight="13.5" x14ac:dyDescent="0.15"/>
  <cols>
    <col min="1" max="2" width="2.625" style="54" customWidth="1"/>
    <col min="3" max="3" width="4.625" style="54" customWidth="1"/>
    <col min="4" max="4" width="10.625" style="54" customWidth="1"/>
    <col min="5" max="11" width="8.625" style="54" customWidth="1"/>
    <col min="12" max="12" width="8.5" style="54" customWidth="1"/>
    <col min="13" max="13" width="5.625" style="54" customWidth="1"/>
    <col min="14" max="16384" width="9" style="54"/>
  </cols>
  <sheetData>
    <row r="1" spans="1:13" s="400" customFormat="1" x14ac:dyDescent="0.15">
      <c r="A1" s="400" t="s">
        <v>344</v>
      </c>
      <c r="L1" s="737"/>
      <c r="M1" s="737"/>
    </row>
    <row r="2" spans="1:13" ht="17.25" x14ac:dyDescent="0.15">
      <c r="A2" s="611" t="s">
        <v>338</v>
      </c>
      <c r="B2" s="611"/>
      <c r="C2" s="611"/>
      <c r="D2" s="611"/>
      <c r="E2" s="611"/>
      <c r="F2" s="611"/>
      <c r="G2" s="611"/>
      <c r="H2" s="611"/>
      <c r="I2" s="611"/>
      <c r="J2" s="611"/>
      <c r="K2" s="441">
        <f>+'5-6 資金収支'!K2+3</f>
        <v>4</v>
      </c>
      <c r="L2" s="439" t="s">
        <v>334</v>
      </c>
      <c r="M2" s="439"/>
    </row>
    <row r="3" spans="1:13" s="400" customFormat="1" x14ac:dyDescent="0.15">
      <c r="A3" s="490"/>
      <c r="B3" s="490"/>
      <c r="C3" s="742" t="s">
        <v>340</v>
      </c>
      <c r="D3" s="742"/>
      <c r="E3" s="494">
        <f>+'5-6 資金収支'!E3+3</f>
        <v>4</v>
      </c>
      <c r="F3" s="495">
        <f>+'5-6 資金収支'!F3</f>
        <v>1</v>
      </c>
      <c r="G3" s="496">
        <f>+'5-6 資金収支'!G3</f>
        <v>1</v>
      </c>
      <c r="H3" s="742" t="s">
        <v>339</v>
      </c>
      <c r="I3" s="742"/>
      <c r="J3" s="494">
        <f>+'5-6 資金収支'!J3+3</f>
        <v>4</v>
      </c>
      <c r="K3" s="495">
        <f>+'5-6 資金収支'!K3</f>
        <v>1</v>
      </c>
      <c r="L3" s="496">
        <f>+'5-6 資金収支'!L3</f>
        <v>1</v>
      </c>
      <c r="M3" s="490"/>
    </row>
    <row r="4" spans="1:13" s="400" customFormat="1" x14ac:dyDescent="0.15">
      <c r="A4" s="763"/>
      <c r="B4" s="763"/>
      <c r="C4" s="763"/>
      <c r="D4" s="763"/>
      <c r="E4" s="763"/>
      <c r="L4" s="401"/>
      <c r="M4" s="177" t="s">
        <v>15</v>
      </c>
    </row>
    <row r="5" spans="1:13" s="400" customFormat="1" ht="12.75" customHeight="1" x14ac:dyDescent="0.15">
      <c r="A5" s="764" t="s">
        <v>218</v>
      </c>
      <c r="B5" s="765"/>
      <c r="C5" s="765"/>
      <c r="D5" s="766"/>
      <c r="E5" s="773" t="s">
        <v>217</v>
      </c>
      <c r="F5" s="774"/>
      <c r="G5" s="774"/>
      <c r="H5" s="774"/>
      <c r="I5" s="774"/>
      <c r="J5" s="774"/>
      <c r="K5" s="774"/>
      <c r="L5" s="775"/>
      <c r="M5" s="776" t="s">
        <v>216</v>
      </c>
    </row>
    <row r="6" spans="1:13" s="400" customFormat="1" ht="12.75" customHeight="1" x14ac:dyDescent="0.15">
      <c r="A6" s="767"/>
      <c r="B6" s="768"/>
      <c r="C6" s="768"/>
      <c r="D6" s="769"/>
      <c r="E6" s="779" t="s">
        <v>215</v>
      </c>
      <c r="F6" s="738" t="s">
        <v>214</v>
      </c>
      <c r="G6" s="738" t="s">
        <v>112</v>
      </c>
      <c r="H6" s="740" t="s">
        <v>111</v>
      </c>
      <c r="I6" s="740" t="s">
        <v>213</v>
      </c>
      <c r="J6" s="899"/>
      <c r="K6" s="900"/>
      <c r="L6" s="781" t="s">
        <v>212</v>
      </c>
      <c r="M6" s="777"/>
    </row>
    <row r="7" spans="1:13" s="400" customFormat="1" ht="12.75" customHeight="1" thickBot="1" x14ac:dyDescent="0.2">
      <c r="A7" s="770"/>
      <c r="B7" s="771"/>
      <c r="C7" s="771"/>
      <c r="D7" s="772"/>
      <c r="E7" s="780"/>
      <c r="F7" s="739"/>
      <c r="G7" s="739"/>
      <c r="H7" s="741"/>
      <c r="I7" s="741"/>
      <c r="J7" s="901"/>
      <c r="K7" s="902"/>
      <c r="L7" s="782"/>
      <c r="M7" s="778"/>
    </row>
    <row r="8" spans="1:13" s="400" customFormat="1" ht="12.75" customHeight="1" thickTop="1" x14ac:dyDescent="0.15">
      <c r="A8" s="783" t="s">
        <v>211</v>
      </c>
      <c r="B8" s="745" t="s">
        <v>188</v>
      </c>
      <c r="C8" s="748" t="s">
        <v>210</v>
      </c>
      <c r="D8" s="748"/>
      <c r="E8" s="430"/>
      <c r="F8" s="431"/>
      <c r="G8" s="431"/>
      <c r="H8" s="431"/>
      <c r="I8" s="431"/>
      <c r="J8" s="431"/>
      <c r="K8" s="432"/>
      <c r="L8" s="497">
        <f t="shared" ref="L8:L39" si="0">SUM(E8:K8)</f>
        <v>0</v>
      </c>
      <c r="M8" s="169"/>
    </row>
    <row r="9" spans="1:13" s="400" customFormat="1" ht="12.75" customHeight="1" x14ac:dyDescent="0.15">
      <c r="A9" s="784"/>
      <c r="B9" s="746"/>
      <c r="C9" s="786" t="s">
        <v>209</v>
      </c>
      <c r="D9" s="176" t="s">
        <v>145</v>
      </c>
      <c r="E9" s="433"/>
      <c r="F9" s="434"/>
      <c r="G9" s="434"/>
      <c r="H9" s="434"/>
      <c r="I9" s="434"/>
      <c r="J9" s="434"/>
      <c r="K9" s="435"/>
      <c r="L9" s="498">
        <f t="shared" si="0"/>
        <v>0</v>
      </c>
      <c r="M9" s="172"/>
    </row>
    <row r="10" spans="1:13" s="400" customFormat="1" ht="12.75" customHeight="1" x14ac:dyDescent="0.15">
      <c r="A10" s="784"/>
      <c r="B10" s="746"/>
      <c r="C10" s="787"/>
      <c r="D10" s="176" t="s">
        <v>144</v>
      </c>
      <c r="E10" s="433"/>
      <c r="F10" s="434"/>
      <c r="G10" s="434"/>
      <c r="H10" s="434"/>
      <c r="I10" s="434"/>
      <c r="J10" s="434"/>
      <c r="K10" s="435"/>
      <c r="L10" s="498">
        <f t="shared" si="0"/>
        <v>0</v>
      </c>
      <c r="M10" s="172"/>
    </row>
    <row r="11" spans="1:13" s="400" customFormat="1" ht="12.75" customHeight="1" x14ac:dyDescent="0.15">
      <c r="A11" s="784"/>
      <c r="B11" s="746"/>
      <c r="C11" s="788"/>
      <c r="D11" s="176" t="s">
        <v>143</v>
      </c>
      <c r="E11" s="433"/>
      <c r="F11" s="434"/>
      <c r="G11" s="434"/>
      <c r="H11" s="434"/>
      <c r="I11" s="434"/>
      <c r="J11" s="434"/>
      <c r="K11" s="435"/>
      <c r="L11" s="498">
        <f t="shared" si="0"/>
        <v>0</v>
      </c>
      <c r="M11" s="172"/>
    </row>
    <row r="12" spans="1:13" s="400" customFormat="1" ht="12.75" customHeight="1" x14ac:dyDescent="0.15">
      <c r="A12" s="784"/>
      <c r="B12" s="746"/>
      <c r="C12" s="749" t="s">
        <v>208</v>
      </c>
      <c r="D12" s="749"/>
      <c r="E12" s="433"/>
      <c r="F12" s="434"/>
      <c r="G12" s="434"/>
      <c r="H12" s="434"/>
      <c r="I12" s="434"/>
      <c r="J12" s="434"/>
      <c r="K12" s="434"/>
      <c r="L12" s="498">
        <f t="shared" si="0"/>
        <v>0</v>
      </c>
      <c r="M12" s="172"/>
    </row>
    <row r="13" spans="1:13" s="400" customFormat="1" ht="12.75" customHeight="1" x14ac:dyDescent="0.15">
      <c r="A13" s="784"/>
      <c r="B13" s="746"/>
      <c r="C13" s="749" t="s">
        <v>142</v>
      </c>
      <c r="D13" s="749"/>
      <c r="E13" s="433"/>
      <c r="F13" s="434"/>
      <c r="G13" s="434"/>
      <c r="H13" s="434"/>
      <c r="I13" s="434"/>
      <c r="J13" s="434"/>
      <c r="K13" s="435"/>
      <c r="L13" s="498">
        <f t="shared" si="0"/>
        <v>0</v>
      </c>
      <c r="M13" s="172"/>
    </row>
    <row r="14" spans="1:13" s="400" customFormat="1" ht="12.75" customHeight="1" x14ac:dyDescent="0.15">
      <c r="A14" s="784"/>
      <c r="B14" s="746"/>
      <c r="C14" s="749" t="s">
        <v>141</v>
      </c>
      <c r="D14" s="749"/>
      <c r="E14" s="433"/>
      <c r="F14" s="434"/>
      <c r="G14" s="434"/>
      <c r="H14" s="434"/>
      <c r="I14" s="434"/>
      <c r="J14" s="434"/>
      <c r="K14" s="435"/>
      <c r="L14" s="498">
        <f t="shared" si="0"/>
        <v>0</v>
      </c>
      <c r="M14" s="172"/>
    </row>
    <row r="15" spans="1:13" s="400" customFormat="1" ht="12.75" customHeight="1" x14ac:dyDescent="0.15">
      <c r="A15" s="784"/>
      <c r="B15" s="746"/>
      <c r="C15" s="749" t="s">
        <v>207</v>
      </c>
      <c r="D15" s="749"/>
      <c r="E15" s="433"/>
      <c r="F15" s="434"/>
      <c r="G15" s="434"/>
      <c r="H15" s="434"/>
      <c r="I15" s="434"/>
      <c r="J15" s="434"/>
      <c r="K15" s="435"/>
      <c r="L15" s="498">
        <f t="shared" si="0"/>
        <v>0</v>
      </c>
      <c r="M15" s="172"/>
    </row>
    <row r="16" spans="1:13" s="400" customFormat="1" ht="12.75" customHeight="1" x14ac:dyDescent="0.15">
      <c r="A16" s="784"/>
      <c r="B16" s="746"/>
      <c r="C16" s="749" t="s">
        <v>206</v>
      </c>
      <c r="D16" s="749"/>
      <c r="E16" s="433"/>
      <c r="F16" s="434"/>
      <c r="G16" s="434"/>
      <c r="H16" s="434"/>
      <c r="I16" s="434"/>
      <c r="J16" s="434"/>
      <c r="K16" s="435"/>
      <c r="L16" s="498">
        <f t="shared" si="0"/>
        <v>0</v>
      </c>
      <c r="M16" s="172"/>
    </row>
    <row r="17" spans="1:13" s="400" customFormat="1" ht="12.75" customHeight="1" x14ac:dyDescent="0.15">
      <c r="A17" s="784"/>
      <c r="B17" s="746"/>
      <c r="C17" s="761"/>
      <c r="D17" s="761"/>
      <c r="E17" s="436"/>
      <c r="F17" s="437"/>
      <c r="G17" s="437"/>
      <c r="H17" s="437"/>
      <c r="I17" s="437"/>
      <c r="J17" s="437"/>
      <c r="K17" s="438"/>
      <c r="L17" s="499">
        <f t="shared" si="0"/>
        <v>0</v>
      </c>
      <c r="M17" s="171"/>
    </row>
    <row r="18" spans="1:13" s="400" customFormat="1" ht="12.75" customHeight="1" x14ac:dyDescent="0.15">
      <c r="A18" s="784"/>
      <c r="B18" s="746"/>
      <c r="C18" s="753" t="s">
        <v>205</v>
      </c>
      <c r="D18" s="754"/>
      <c r="E18" s="501">
        <f t="shared" ref="E18:K18" si="1">SUM(E8:E17)</f>
        <v>0</v>
      </c>
      <c r="F18" s="502">
        <f t="shared" si="1"/>
        <v>0</v>
      </c>
      <c r="G18" s="502">
        <f t="shared" si="1"/>
        <v>0</v>
      </c>
      <c r="H18" s="502">
        <f t="shared" si="1"/>
        <v>0</v>
      </c>
      <c r="I18" s="502">
        <f t="shared" si="1"/>
        <v>0</v>
      </c>
      <c r="J18" s="502">
        <f t="shared" si="1"/>
        <v>0</v>
      </c>
      <c r="K18" s="503">
        <f t="shared" si="1"/>
        <v>0</v>
      </c>
      <c r="L18" s="500">
        <f t="shared" si="0"/>
        <v>0</v>
      </c>
      <c r="M18" s="168"/>
    </row>
    <row r="19" spans="1:13" s="400" customFormat="1" ht="12.75" customHeight="1" x14ac:dyDescent="0.15">
      <c r="A19" s="784"/>
      <c r="B19" s="746" t="s">
        <v>184</v>
      </c>
      <c r="C19" s="751" t="s">
        <v>204</v>
      </c>
      <c r="D19" s="751"/>
      <c r="E19" s="486"/>
      <c r="F19" s="487"/>
      <c r="G19" s="487"/>
      <c r="H19" s="487"/>
      <c r="I19" s="487"/>
      <c r="J19" s="487"/>
      <c r="K19" s="488"/>
      <c r="L19" s="504">
        <f t="shared" si="0"/>
        <v>0</v>
      </c>
      <c r="M19" s="173"/>
    </row>
    <row r="20" spans="1:13" s="400" customFormat="1" ht="12.75" customHeight="1" x14ac:dyDescent="0.15">
      <c r="A20" s="784"/>
      <c r="B20" s="746"/>
      <c r="C20" s="762" t="s">
        <v>137</v>
      </c>
      <c r="D20" s="176" t="s">
        <v>203</v>
      </c>
      <c r="E20" s="524">
        <f t="shared" ref="E20:K20" si="2">SUM(E21:E29)</f>
        <v>0</v>
      </c>
      <c r="F20" s="520">
        <f t="shared" si="2"/>
        <v>0</v>
      </c>
      <c r="G20" s="520">
        <f t="shared" si="2"/>
        <v>0</v>
      </c>
      <c r="H20" s="520">
        <f t="shared" si="2"/>
        <v>0</v>
      </c>
      <c r="I20" s="520">
        <f t="shared" si="2"/>
        <v>0</v>
      </c>
      <c r="J20" s="520">
        <f t="shared" si="2"/>
        <v>0</v>
      </c>
      <c r="K20" s="525">
        <f t="shared" si="2"/>
        <v>0</v>
      </c>
      <c r="L20" s="498">
        <f t="shared" si="0"/>
        <v>0</v>
      </c>
      <c r="M20" s="172"/>
    </row>
    <row r="21" spans="1:13" s="400" customFormat="1" ht="12.75" customHeight="1" x14ac:dyDescent="0.15">
      <c r="A21" s="784"/>
      <c r="B21" s="746"/>
      <c r="C21" s="762"/>
      <c r="D21" s="489"/>
      <c r="E21" s="433"/>
      <c r="F21" s="434"/>
      <c r="G21" s="434"/>
      <c r="H21" s="434"/>
      <c r="I21" s="434"/>
      <c r="J21" s="434"/>
      <c r="K21" s="435"/>
      <c r="L21" s="498">
        <f t="shared" si="0"/>
        <v>0</v>
      </c>
      <c r="M21" s="172"/>
    </row>
    <row r="22" spans="1:13" s="400" customFormat="1" ht="12.75" customHeight="1" x14ac:dyDescent="0.15">
      <c r="A22" s="784"/>
      <c r="B22" s="746"/>
      <c r="C22" s="762"/>
      <c r="D22" s="489"/>
      <c r="E22" s="433"/>
      <c r="F22" s="434"/>
      <c r="G22" s="434"/>
      <c r="H22" s="434"/>
      <c r="I22" s="434"/>
      <c r="J22" s="434"/>
      <c r="K22" s="435"/>
      <c r="L22" s="498">
        <f t="shared" si="0"/>
        <v>0</v>
      </c>
      <c r="M22" s="172"/>
    </row>
    <row r="23" spans="1:13" s="400" customFormat="1" ht="12.75" customHeight="1" x14ac:dyDescent="0.15">
      <c r="A23" s="784"/>
      <c r="B23" s="746"/>
      <c r="C23" s="762"/>
      <c r="D23" s="489"/>
      <c r="E23" s="433"/>
      <c r="F23" s="434"/>
      <c r="G23" s="434"/>
      <c r="H23" s="434"/>
      <c r="I23" s="434"/>
      <c r="J23" s="434"/>
      <c r="K23" s="435"/>
      <c r="L23" s="498">
        <f t="shared" si="0"/>
        <v>0</v>
      </c>
      <c r="M23" s="172"/>
    </row>
    <row r="24" spans="1:13" s="400" customFormat="1" ht="12.75" customHeight="1" x14ac:dyDescent="0.15">
      <c r="A24" s="784"/>
      <c r="B24" s="746"/>
      <c r="C24" s="762"/>
      <c r="D24" s="489"/>
      <c r="E24" s="433"/>
      <c r="F24" s="434"/>
      <c r="G24" s="434"/>
      <c r="H24" s="434"/>
      <c r="I24" s="434"/>
      <c r="J24" s="434"/>
      <c r="K24" s="435"/>
      <c r="L24" s="498">
        <f t="shared" si="0"/>
        <v>0</v>
      </c>
      <c r="M24" s="172"/>
    </row>
    <row r="25" spans="1:13" s="400" customFormat="1" ht="12.75" customHeight="1" x14ac:dyDescent="0.15">
      <c r="A25" s="784"/>
      <c r="B25" s="746"/>
      <c r="C25" s="762"/>
      <c r="D25" s="489"/>
      <c r="E25" s="433"/>
      <c r="F25" s="434"/>
      <c r="G25" s="434"/>
      <c r="H25" s="434"/>
      <c r="I25" s="434"/>
      <c r="J25" s="434"/>
      <c r="K25" s="435"/>
      <c r="L25" s="498">
        <f t="shared" si="0"/>
        <v>0</v>
      </c>
      <c r="M25" s="172"/>
    </row>
    <row r="26" spans="1:13" s="400" customFormat="1" ht="12.75" customHeight="1" x14ac:dyDescent="0.15">
      <c r="A26" s="784"/>
      <c r="B26" s="746"/>
      <c r="C26" s="762"/>
      <c r="D26" s="489"/>
      <c r="E26" s="433"/>
      <c r="F26" s="434"/>
      <c r="G26" s="434"/>
      <c r="H26" s="434"/>
      <c r="I26" s="434"/>
      <c r="J26" s="434"/>
      <c r="K26" s="435"/>
      <c r="L26" s="498">
        <f t="shared" si="0"/>
        <v>0</v>
      </c>
      <c r="M26" s="172"/>
    </row>
    <row r="27" spans="1:13" s="400" customFormat="1" ht="12.75" customHeight="1" x14ac:dyDescent="0.15">
      <c r="A27" s="784"/>
      <c r="B27" s="746"/>
      <c r="C27" s="762"/>
      <c r="D27" s="489"/>
      <c r="E27" s="433"/>
      <c r="F27" s="434"/>
      <c r="G27" s="434"/>
      <c r="H27" s="434"/>
      <c r="I27" s="434"/>
      <c r="J27" s="434"/>
      <c r="K27" s="435"/>
      <c r="L27" s="498">
        <f t="shared" si="0"/>
        <v>0</v>
      </c>
      <c r="M27" s="172"/>
    </row>
    <row r="28" spans="1:13" s="400" customFormat="1" ht="12.75" customHeight="1" x14ac:dyDescent="0.15">
      <c r="A28" s="784"/>
      <c r="B28" s="746"/>
      <c r="C28" s="762"/>
      <c r="D28" s="489"/>
      <c r="E28" s="433"/>
      <c r="F28" s="434"/>
      <c r="G28" s="434"/>
      <c r="H28" s="434"/>
      <c r="I28" s="434"/>
      <c r="J28" s="434"/>
      <c r="K28" s="435"/>
      <c r="L28" s="498">
        <f t="shared" si="0"/>
        <v>0</v>
      </c>
      <c r="M28" s="172"/>
    </row>
    <row r="29" spans="1:13" s="400" customFormat="1" ht="12.75" customHeight="1" x14ac:dyDescent="0.15">
      <c r="A29" s="784"/>
      <c r="B29" s="746"/>
      <c r="C29" s="762"/>
      <c r="D29" s="489"/>
      <c r="E29" s="433"/>
      <c r="F29" s="434"/>
      <c r="G29" s="434"/>
      <c r="H29" s="434"/>
      <c r="I29" s="434"/>
      <c r="J29" s="434"/>
      <c r="K29" s="435"/>
      <c r="L29" s="498">
        <f t="shared" si="0"/>
        <v>0</v>
      </c>
      <c r="M29" s="172"/>
    </row>
    <row r="30" spans="1:13" s="400" customFormat="1" ht="12.75" customHeight="1" x14ac:dyDescent="0.15">
      <c r="A30" s="784"/>
      <c r="B30" s="746"/>
      <c r="C30" s="762" t="s">
        <v>136</v>
      </c>
      <c r="D30" s="176" t="s">
        <v>202</v>
      </c>
      <c r="E30" s="524">
        <f t="shared" ref="E30:K30" si="3">SUM(E31:E39)</f>
        <v>0</v>
      </c>
      <c r="F30" s="520">
        <f t="shared" si="3"/>
        <v>0</v>
      </c>
      <c r="G30" s="520">
        <f t="shared" si="3"/>
        <v>0</v>
      </c>
      <c r="H30" s="520">
        <f t="shared" si="3"/>
        <v>0</v>
      </c>
      <c r="I30" s="520">
        <f t="shared" si="3"/>
        <v>0</v>
      </c>
      <c r="J30" s="520">
        <f t="shared" si="3"/>
        <v>0</v>
      </c>
      <c r="K30" s="525">
        <f t="shared" si="3"/>
        <v>0</v>
      </c>
      <c r="L30" s="498">
        <f t="shared" si="0"/>
        <v>0</v>
      </c>
      <c r="M30" s="172"/>
    </row>
    <row r="31" spans="1:13" s="400" customFormat="1" ht="12.75" customHeight="1" x14ac:dyDescent="0.15">
      <c r="A31" s="784"/>
      <c r="B31" s="746"/>
      <c r="C31" s="762"/>
      <c r="D31" s="489"/>
      <c r="E31" s="433"/>
      <c r="F31" s="434"/>
      <c r="G31" s="434"/>
      <c r="H31" s="434"/>
      <c r="I31" s="434"/>
      <c r="J31" s="434"/>
      <c r="K31" s="435"/>
      <c r="L31" s="498">
        <f t="shared" si="0"/>
        <v>0</v>
      </c>
      <c r="M31" s="172"/>
    </row>
    <row r="32" spans="1:13" s="400" customFormat="1" ht="12.75" customHeight="1" x14ac:dyDescent="0.15">
      <c r="A32" s="784"/>
      <c r="B32" s="746"/>
      <c r="C32" s="762"/>
      <c r="D32" s="489"/>
      <c r="E32" s="433"/>
      <c r="F32" s="434"/>
      <c r="G32" s="434"/>
      <c r="H32" s="434"/>
      <c r="I32" s="434"/>
      <c r="J32" s="434"/>
      <c r="K32" s="435"/>
      <c r="L32" s="498">
        <f t="shared" si="0"/>
        <v>0</v>
      </c>
      <c r="M32" s="172"/>
    </row>
    <row r="33" spans="1:13" s="400" customFormat="1" ht="12.75" customHeight="1" x14ac:dyDescent="0.15">
      <c r="A33" s="784"/>
      <c r="B33" s="746"/>
      <c r="C33" s="762"/>
      <c r="D33" s="489"/>
      <c r="E33" s="433"/>
      <c r="F33" s="434"/>
      <c r="G33" s="434"/>
      <c r="H33" s="434"/>
      <c r="I33" s="434"/>
      <c r="J33" s="434"/>
      <c r="K33" s="435"/>
      <c r="L33" s="498">
        <f t="shared" si="0"/>
        <v>0</v>
      </c>
      <c r="M33" s="172"/>
    </row>
    <row r="34" spans="1:13" s="400" customFormat="1" ht="12.75" customHeight="1" x14ac:dyDescent="0.15">
      <c r="A34" s="784"/>
      <c r="B34" s="746"/>
      <c r="C34" s="762"/>
      <c r="D34" s="489"/>
      <c r="E34" s="433"/>
      <c r="F34" s="434"/>
      <c r="G34" s="434"/>
      <c r="H34" s="434"/>
      <c r="I34" s="434"/>
      <c r="J34" s="434"/>
      <c r="K34" s="435"/>
      <c r="L34" s="498">
        <f t="shared" si="0"/>
        <v>0</v>
      </c>
      <c r="M34" s="172"/>
    </row>
    <row r="35" spans="1:13" s="400" customFormat="1" ht="12.75" customHeight="1" x14ac:dyDescent="0.15">
      <c r="A35" s="784"/>
      <c r="B35" s="746"/>
      <c r="C35" s="762"/>
      <c r="D35" s="489"/>
      <c r="E35" s="433"/>
      <c r="F35" s="434"/>
      <c r="G35" s="434"/>
      <c r="H35" s="434"/>
      <c r="I35" s="434"/>
      <c r="J35" s="434"/>
      <c r="K35" s="435"/>
      <c r="L35" s="498">
        <f t="shared" si="0"/>
        <v>0</v>
      </c>
      <c r="M35" s="172"/>
    </row>
    <row r="36" spans="1:13" s="400" customFormat="1" ht="12.75" customHeight="1" x14ac:dyDescent="0.15">
      <c r="A36" s="784"/>
      <c r="B36" s="746"/>
      <c r="C36" s="762"/>
      <c r="D36" s="489"/>
      <c r="E36" s="433"/>
      <c r="F36" s="434"/>
      <c r="G36" s="434"/>
      <c r="H36" s="434"/>
      <c r="I36" s="434"/>
      <c r="J36" s="434"/>
      <c r="K36" s="435"/>
      <c r="L36" s="498">
        <f t="shared" si="0"/>
        <v>0</v>
      </c>
      <c r="M36" s="172"/>
    </row>
    <row r="37" spans="1:13" s="400" customFormat="1" ht="12.75" customHeight="1" x14ac:dyDescent="0.15">
      <c r="A37" s="784"/>
      <c r="B37" s="746"/>
      <c r="C37" s="762"/>
      <c r="D37" s="489"/>
      <c r="E37" s="433"/>
      <c r="F37" s="434"/>
      <c r="G37" s="434"/>
      <c r="H37" s="434"/>
      <c r="I37" s="434"/>
      <c r="J37" s="434"/>
      <c r="K37" s="435"/>
      <c r="L37" s="498">
        <f t="shared" si="0"/>
        <v>0</v>
      </c>
      <c r="M37" s="172"/>
    </row>
    <row r="38" spans="1:13" s="400" customFormat="1" ht="12.75" customHeight="1" x14ac:dyDescent="0.15">
      <c r="A38" s="784"/>
      <c r="B38" s="746"/>
      <c r="C38" s="762"/>
      <c r="D38" s="489"/>
      <c r="E38" s="433"/>
      <c r="F38" s="434"/>
      <c r="G38" s="434"/>
      <c r="H38" s="434"/>
      <c r="I38" s="434"/>
      <c r="J38" s="434"/>
      <c r="K38" s="435"/>
      <c r="L38" s="498">
        <f t="shared" si="0"/>
        <v>0</v>
      </c>
      <c r="M38" s="172"/>
    </row>
    <row r="39" spans="1:13" s="400" customFormat="1" ht="12.75" customHeight="1" x14ac:dyDescent="0.15">
      <c r="A39" s="784"/>
      <c r="B39" s="746"/>
      <c r="C39" s="762"/>
      <c r="D39" s="489"/>
      <c r="E39" s="433"/>
      <c r="F39" s="434"/>
      <c r="G39" s="434"/>
      <c r="H39" s="434"/>
      <c r="I39" s="434"/>
      <c r="J39" s="434"/>
      <c r="K39" s="435"/>
      <c r="L39" s="498">
        <f t="shared" si="0"/>
        <v>0</v>
      </c>
      <c r="M39" s="172"/>
    </row>
    <row r="40" spans="1:13" s="400" customFormat="1" ht="12.75" customHeight="1" x14ac:dyDescent="0.15">
      <c r="A40" s="784"/>
      <c r="B40" s="746"/>
      <c r="C40" s="749" t="s">
        <v>201</v>
      </c>
      <c r="D40" s="749"/>
      <c r="E40" s="433"/>
      <c r="F40" s="434"/>
      <c r="G40" s="434"/>
      <c r="H40" s="434"/>
      <c r="I40" s="434"/>
      <c r="J40" s="434"/>
      <c r="K40" s="435"/>
      <c r="L40" s="498">
        <f t="shared" ref="L40:L68" si="4">SUM(E40:K40)</f>
        <v>0</v>
      </c>
      <c r="M40" s="172"/>
    </row>
    <row r="41" spans="1:13" s="400" customFormat="1" ht="12.75" customHeight="1" x14ac:dyDescent="0.15">
      <c r="A41" s="784"/>
      <c r="B41" s="746"/>
      <c r="C41" s="749" t="s">
        <v>200</v>
      </c>
      <c r="D41" s="749"/>
      <c r="E41" s="433"/>
      <c r="F41" s="434"/>
      <c r="G41" s="434"/>
      <c r="H41" s="434"/>
      <c r="I41" s="434"/>
      <c r="J41" s="434"/>
      <c r="K41" s="435"/>
      <c r="L41" s="498">
        <f t="shared" si="4"/>
        <v>0</v>
      </c>
      <c r="M41" s="172"/>
    </row>
    <row r="42" spans="1:13" s="400" customFormat="1" ht="12.75" customHeight="1" x14ac:dyDescent="0.15">
      <c r="A42" s="784"/>
      <c r="B42" s="747"/>
      <c r="C42" s="752"/>
      <c r="D42" s="752"/>
      <c r="E42" s="436"/>
      <c r="F42" s="437"/>
      <c r="G42" s="437"/>
      <c r="H42" s="437"/>
      <c r="I42" s="437"/>
      <c r="J42" s="437"/>
      <c r="K42" s="438"/>
      <c r="L42" s="499">
        <f t="shared" si="4"/>
        <v>0</v>
      </c>
      <c r="M42" s="171"/>
    </row>
    <row r="43" spans="1:13" s="400" customFormat="1" ht="12.75" customHeight="1" thickBot="1" x14ac:dyDescent="0.2">
      <c r="A43" s="784"/>
      <c r="B43" s="750"/>
      <c r="C43" s="757" t="s">
        <v>199</v>
      </c>
      <c r="D43" s="758"/>
      <c r="E43" s="514">
        <f t="shared" ref="E43:K43" si="5">SUM(E19,E20,E30,E40:E42)</f>
        <v>0</v>
      </c>
      <c r="F43" s="515">
        <f t="shared" si="5"/>
        <v>0</v>
      </c>
      <c r="G43" s="515">
        <f t="shared" si="5"/>
        <v>0</v>
      </c>
      <c r="H43" s="515">
        <f t="shared" si="5"/>
        <v>0</v>
      </c>
      <c r="I43" s="515">
        <f t="shared" si="5"/>
        <v>0</v>
      </c>
      <c r="J43" s="515">
        <f t="shared" si="5"/>
        <v>0</v>
      </c>
      <c r="K43" s="516">
        <f t="shared" si="5"/>
        <v>0</v>
      </c>
      <c r="L43" s="505">
        <f t="shared" si="4"/>
        <v>0</v>
      </c>
      <c r="M43" s="170"/>
    </row>
    <row r="44" spans="1:13" s="400" customFormat="1" ht="12.75" customHeight="1" thickTop="1" x14ac:dyDescent="0.15">
      <c r="A44" s="785"/>
      <c r="B44" s="748" t="s">
        <v>198</v>
      </c>
      <c r="C44" s="748"/>
      <c r="D44" s="748"/>
      <c r="E44" s="517">
        <f t="shared" ref="E44:K44" si="6">E18-E43</f>
        <v>0</v>
      </c>
      <c r="F44" s="518">
        <f t="shared" si="6"/>
        <v>0</v>
      </c>
      <c r="G44" s="518">
        <f t="shared" si="6"/>
        <v>0</v>
      </c>
      <c r="H44" s="518">
        <f t="shared" si="6"/>
        <v>0</v>
      </c>
      <c r="I44" s="518">
        <f t="shared" si="6"/>
        <v>0</v>
      </c>
      <c r="J44" s="518">
        <f t="shared" si="6"/>
        <v>0</v>
      </c>
      <c r="K44" s="519">
        <f t="shared" si="6"/>
        <v>0</v>
      </c>
      <c r="L44" s="497">
        <f t="shared" si="4"/>
        <v>0</v>
      </c>
      <c r="M44" s="169"/>
    </row>
    <row r="45" spans="1:13" s="400" customFormat="1" ht="12.75" customHeight="1" x14ac:dyDescent="0.15">
      <c r="A45" s="755" t="s">
        <v>197</v>
      </c>
      <c r="B45" s="746" t="s">
        <v>188</v>
      </c>
      <c r="C45" s="751" t="s">
        <v>196</v>
      </c>
      <c r="D45" s="751"/>
      <c r="E45" s="486"/>
      <c r="F45" s="487"/>
      <c r="G45" s="487"/>
      <c r="H45" s="487"/>
      <c r="I45" s="487"/>
      <c r="J45" s="487"/>
      <c r="K45" s="488"/>
      <c r="L45" s="504">
        <f t="shared" si="4"/>
        <v>0</v>
      </c>
      <c r="M45" s="173"/>
    </row>
    <row r="46" spans="1:13" s="400" customFormat="1" ht="12.75" customHeight="1" x14ac:dyDescent="0.15">
      <c r="A46" s="755"/>
      <c r="B46" s="746"/>
      <c r="C46" s="749" t="s">
        <v>195</v>
      </c>
      <c r="D46" s="749"/>
      <c r="E46" s="433"/>
      <c r="F46" s="434"/>
      <c r="G46" s="434"/>
      <c r="H46" s="434"/>
      <c r="I46" s="434"/>
      <c r="J46" s="434"/>
      <c r="K46" s="435"/>
      <c r="L46" s="498">
        <f t="shared" si="4"/>
        <v>0</v>
      </c>
      <c r="M46" s="172"/>
    </row>
    <row r="47" spans="1:13" s="400" customFormat="1" ht="12.75" customHeight="1" x14ac:dyDescent="0.15">
      <c r="A47" s="755"/>
      <c r="B47" s="746"/>
      <c r="C47" s="756"/>
      <c r="D47" s="756"/>
      <c r="E47" s="433"/>
      <c r="F47" s="434"/>
      <c r="G47" s="434"/>
      <c r="H47" s="434"/>
      <c r="I47" s="434"/>
      <c r="J47" s="434"/>
      <c r="K47" s="435"/>
      <c r="L47" s="498">
        <f t="shared" si="4"/>
        <v>0</v>
      </c>
      <c r="M47" s="172"/>
    </row>
    <row r="48" spans="1:13" s="400" customFormat="1" ht="12.75" customHeight="1" x14ac:dyDescent="0.15">
      <c r="A48" s="755"/>
      <c r="B48" s="746"/>
      <c r="C48" s="753" t="s">
        <v>194</v>
      </c>
      <c r="D48" s="754"/>
      <c r="E48" s="501">
        <f t="shared" ref="E48:K48" si="7">SUM(E45:E47)</f>
        <v>0</v>
      </c>
      <c r="F48" s="502">
        <f t="shared" si="7"/>
        <v>0</v>
      </c>
      <c r="G48" s="502">
        <f t="shared" si="7"/>
        <v>0</v>
      </c>
      <c r="H48" s="502">
        <f t="shared" si="7"/>
        <v>0</v>
      </c>
      <c r="I48" s="502">
        <f t="shared" si="7"/>
        <v>0</v>
      </c>
      <c r="J48" s="502">
        <f t="shared" si="7"/>
        <v>0</v>
      </c>
      <c r="K48" s="503">
        <f t="shared" si="7"/>
        <v>0</v>
      </c>
      <c r="L48" s="500">
        <f t="shared" si="4"/>
        <v>0</v>
      </c>
      <c r="M48" s="168"/>
    </row>
    <row r="49" spans="1:13" s="400" customFormat="1" ht="12.75" customHeight="1" x14ac:dyDescent="0.15">
      <c r="A49" s="755"/>
      <c r="B49" s="746" t="s">
        <v>184</v>
      </c>
      <c r="C49" s="760" t="s">
        <v>193</v>
      </c>
      <c r="D49" s="760"/>
      <c r="E49" s="511"/>
      <c r="F49" s="512"/>
      <c r="G49" s="512"/>
      <c r="H49" s="512"/>
      <c r="I49" s="512"/>
      <c r="J49" s="512"/>
      <c r="K49" s="513"/>
      <c r="L49" s="506">
        <f t="shared" si="4"/>
        <v>0</v>
      </c>
      <c r="M49" s="175"/>
    </row>
    <row r="50" spans="1:13" s="400" customFormat="1" ht="12.75" customHeight="1" x14ac:dyDescent="0.15">
      <c r="A50" s="755"/>
      <c r="B50" s="746"/>
      <c r="C50" s="749" t="s">
        <v>192</v>
      </c>
      <c r="D50" s="749"/>
      <c r="E50" s="433"/>
      <c r="F50" s="434"/>
      <c r="G50" s="434"/>
      <c r="H50" s="434"/>
      <c r="I50" s="434"/>
      <c r="J50" s="434"/>
      <c r="K50" s="435"/>
      <c r="L50" s="498">
        <f t="shared" si="4"/>
        <v>0</v>
      </c>
      <c r="M50" s="172"/>
    </row>
    <row r="51" spans="1:13" s="400" customFormat="1" ht="12.75" customHeight="1" x14ac:dyDescent="0.15">
      <c r="A51" s="755"/>
      <c r="B51" s="747"/>
      <c r="C51" s="752"/>
      <c r="D51" s="752"/>
      <c r="E51" s="436"/>
      <c r="F51" s="437"/>
      <c r="G51" s="437"/>
      <c r="H51" s="437"/>
      <c r="I51" s="437"/>
      <c r="J51" s="437"/>
      <c r="K51" s="438"/>
      <c r="L51" s="499">
        <f t="shared" si="4"/>
        <v>0</v>
      </c>
      <c r="M51" s="171"/>
    </row>
    <row r="52" spans="1:13" s="400" customFormat="1" ht="12.75" customHeight="1" thickBot="1" x14ac:dyDescent="0.2">
      <c r="A52" s="755"/>
      <c r="B52" s="750"/>
      <c r="C52" s="757" t="s">
        <v>191</v>
      </c>
      <c r="D52" s="758"/>
      <c r="E52" s="514">
        <f t="shared" ref="E52:K52" si="8">SUM(E49:E51)</f>
        <v>0</v>
      </c>
      <c r="F52" s="515">
        <f t="shared" si="8"/>
        <v>0</v>
      </c>
      <c r="G52" s="515">
        <f t="shared" si="8"/>
        <v>0</v>
      </c>
      <c r="H52" s="515">
        <f t="shared" si="8"/>
        <v>0</v>
      </c>
      <c r="I52" s="515">
        <f t="shared" si="8"/>
        <v>0</v>
      </c>
      <c r="J52" s="515">
        <f t="shared" si="8"/>
        <v>0</v>
      </c>
      <c r="K52" s="516">
        <f t="shared" si="8"/>
        <v>0</v>
      </c>
      <c r="L52" s="505">
        <f t="shared" si="4"/>
        <v>0</v>
      </c>
      <c r="M52" s="170"/>
    </row>
    <row r="53" spans="1:13" s="400" customFormat="1" ht="12.75" customHeight="1" thickTop="1" x14ac:dyDescent="0.15">
      <c r="A53" s="755"/>
      <c r="B53" s="759" t="s">
        <v>190</v>
      </c>
      <c r="C53" s="759"/>
      <c r="D53" s="759"/>
      <c r="E53" s="521">
        <f t="shared" ref="E53:K53" si="9">E48-E52</f>
        <v>0</v>
      </c>
      <c r="F53" s="522">
        <f t="shared" si="9"/>
        <v>0</v>
      </c>
      <c r="G53" s="522">
        <f t="shared" si="9"/>
        <v>0</v>
      </c>
      <c r="H53" s="522">
        <f t="shared" si="9"/>
        <v>0</v>
      </c>
      <c r="I53" s="522">
        <f t="shared" si="9"/>
        <v>0</v>
      </c>
      <c r="J53" s="522">
        <f t="shared" si="9"/>
        <v>0</v>
      </c>
      <c r="K53" s="523">
        <f t="shared" si="9"/>
        <v>0</v>
      </c>
      <c r="L53" s="507">
        <f t="shared" si="4"/>
        <v>0</v>
      </c>
      <c r="M53" s="174"/>
    </row>
    <row r="54" spans="1:13" s="400" customFormat="1" ht="12.75" customHeight="1" x14ac:dyDescent="0.15">
      <c r="A54" s="745" t="s">
        <v>189</v>
      </c>
      <c r="B54" s="745" t="s">
        <v>188</v>
      </c>
      <c r="C54" s="748" t="s">
        <v>187</v>
      </c>
      <c r="D54" s="748"/>
      <c r="E54" s="430"/>
      <c r="F54" s="431"/>
      <c r="G54" s="431"/>
      <c r="H54" s="431"/>
      <c r="I54" s="431"/>
      <c r="J54" s="431"/>
      <c r="K54" s="432"/>
      <c r="L54" s="497">
        <f t="shared" si="4"/>
        <v>0</v>
      </c>
      <c r="M54" s="169"/>
    </row>
    <row r="55" spans="1:13" s="400" customFormat="1" ht="12.75" customHeight="1" x14ac:dyDescent="0.15">
      <c r="A55" s="746"/>
      <c r="B55" s="746"/>
      <c r="C55" s="749" t="s">
        <v>186</v>
      </c>
      <c r="D55" s="749"/>
      <c r="E55" s="433"/>
      <c r="F55" s="434"/>
      <c r="G55" s="434"/>
      <c r="H55" s="434"/>
      <c r="I55" s="434"/>
      <c r="J55" s="434"/>
      <c r="K55" s="435"/>
      <c r="L55" s="498">
        <f t="shared" si="4"/>
        <v>0</v>
      </c>
      <c r="M55" s="172"/>
    </row>
    <row r="56" spans="1:13" s="400" customFormat="1" ht="12.75" customHeight="1" x14ac:dyDescent="0.15">
      <c r="A56" s="746"/>
      <c r="B56" s="746"/>
      <c r="C56" s="749" t="s">
        <v>140</v>
      </c>
      <c r="D56" s="749"/>
      <c r="E56" s="433"/>
      <c r="F56" s="434"/>
      <c r="G56" s="434"/>
      <c r="H56" s="434"/>
      <c r="I56" s="434"/>
      <c r="J56" s="434"/>
      <c r="K56" s="435"/>
      <c r="L56" s="498">
        <f t="shared" si="4"/>
        <v>0</v>
      </c>
      <c r="M56" s="172"/>
    </row>
    <row r="57" spans="1:13" s="400" customFormat="1" ht="12.75" customHeight="1" x14ac:dyDescent="0.15">
      <c r="A57" s="746"/>
      <c r="B57" s="746"/>
      <c r="C57" s="752"/>
      <c r="D57" s="752"/>
      <c r="E57" s="436"/>
      <c r="F57" s="437"/>
      <c r="G57" s="437"/>
      <c r="H57" s="437"/>
      <c r="I57" s="437"/>
      <c r="J57" s="437"/>
      <c r="K57" s="438"/>
      <c r="L57" s="499">
        <f t="shared" si="4"/>
        <v>0</v>
      </c>
      <c r="M57" s="171"/>
    </row>
    <row r="58" spans="1:13" s="400" customFormat="1" ht="12.75" customHeight="1" x14ac:dyDescent="0.15">
      <c r="A58" s="746"/>
      <c r="B58" s="746"/>
      <c r="C58" s="753" t="s">
        <v>185</v>
      </c>
      <c r="D58" s="754"/>
      <c r="E58" s="501">
        <f t="shared" ref="E58:K58" si="10">SUM(E54:E57)</f>
        <v>0</v>
      </c>
      <c r="F58" s="502">
        <f t="shared" si="10"/>
        <v>0</v>
      </c>
      <c r="G58" s="502">
        <f t="shared" si="10"/>
        <v>0</v>
      </c>
      <c r="H58" s="502">
        <f t="shared" si="10"/>
        <v>0</v>
      </c>
      <c r="I58" s="502">
        <f t="shared" si="10"/>
        <v>0</v>
      </c>
      <c r="J58" s="502">
        <f t="shared" si="10"/>
        <v>0</v>
      </c>
      <c r="K58" s="503">
        <f t="shared" si="10"/>
        <v>0</v>
      </c>
      <c r="L58" s="500">
        <f t="shared" si="4"/>
        <v>0</v>
      </c>
      <c r="M58" s="168"/>
    </row>
    <row r="59" spans="1:13" s="400" customFormat="1" ht="12.75" customHeight="1" x14ac:dyDescent="0.15">
      <c r="A59" s="746"/>
      <c r="B59" s="746" t="s">
        <v>184</v>
      </c>
      <c r="C59" s="751" t="s">
        <v>183</v>
      </c>
      <c r="D59" s="751"/>
      <c r="E59" s="486"/>
      <c r="F59" s="487"/>
      <c r="G59" s="487"/>
      <c r="H59" s="487"/>
      <c r="I59" s="487"/>
      <c r="J59" s="487"/>
      <c r="K59" s="488"/>
      <c r="L59" s="504">
        <f t="shared" si="4"/>
        <v>0</v>
      </c>
      <c r="M59" s="173"/>
    </row>
    <row r="60" spans="1:13" s="400" customFormat="1" ht="12.75" customHeight="1" x14ac:dyDescent="0.15">
      <c r="A60" s="746"/>
      <c r="B60" s="746"/>
      <c r="C60" s="749" t="s">
        <v>182</v>
      </c>
      <c r="D60" s="749"/>
      <c r="E60" s="433"/>
      <c r="F60" s="434"/>
      <c r="G60" s="434"/>
      <c r="H60" s="434"/>
      <c r="I60" s="434"/>
      <c r="J60" s="434"/>
      <c r="K60" s="435"/>
      <c r="L60" s="498">
        <f t="shared" si="4"/>
        <v>0</v>
      </c>
      <c r="M60" s="172"/>
    </row>
    <row r="61" spans="1:13" s="400" customFormat="1" ht="12.75" customHeight="1" x14ac:dyDescent="0.15">
      <c r="A61" s="746"/>
      <c r="B61" s="746"/>
      <c r="C61" s="749" t="s">
        <v>135</v>
      </c>
      <c r="D61" s="749"/>
      <c r="E61" s="433"/>
      <c r="F61" s="434"/>
      <c r="G61" s="434"/>
      <c r="H61" s="434"/>
      <c r="I61" s="434"/>
      <c r="J61" s="434"/>
      <c r="K61" s="435"/>
      <c r="L61" s="498">
        <f t="shared" si="4"/>
        <v>0</v>
      </c>
      <c r="M61" s="172"/>
    </row>
    <row r="62" spans="1:13" s="400" customFormat="1" ht="12.75" customHeight="1" x14ac:dyDescent="0.15">
      <c r="A62" s="746"/>
      <c r="B62" s="747"/>
      <c r="C62" s="752"/>
      <c r="D62" s="752"/>
      <c r="E62" s="436"/>
      <c r="F62" s="437"/>
      <c r="G62" s="437"/>
      <c r="H62" s="437"/>
      <c r="I62" s="437"/>
      <c r="J62" s="437"/>
      <c r="K62" s="438"/>
      <c r="L62" s="499">
        <f t="shared" si="4"/>
        <v>0</v>
      </c>
      <c r="M62" s="171"/>
    </row>
    <row r="63" spans="1:13" s="400" customFormat="1" ht="12.75" customHeight="1" thickBot="1" x14ac:dyDescent="0.2">
      <c r="A63" s="746"/>
      <c r="B63" s="750"/>
      <c r="C63" s="757" t="s">
        <v>181</v>
      </c>
      <c r="D63" s="758"/>
      <c r="E63" s="514">
        <f t="shared" ref="E63:K63" si="11">SUM(E59:E62)</f>
        <v>0</v>
      </c>
      <c r="F63" s="515">
        <f t="shared" si="11"/>
        <v>0</v>
      </c>
      <c r="G63" s="515">
        <f t="shared" si="11"/>
        <v>0</v>
      </c>
      <c r="H63" s="515">
        <f t="shared" si="11"/>
        <v>0</v>
      </c>
      <c r="I63" s="515">
        <f t="shared" si="11"/>
        <v>0</v>
      </c>
      <c r="J63" s="515">
        <f t="shared" si="11"/>
        <v>0</v>
      </c>
      <c r="K63" s="516">
        <f t="shared" si="11"/>
        <v>0</v>
      </c>
      <c r="L63" s="505">
        <f t="shared" si="4"/>
        <v>0</v>
      </c>
      <c r="M63" s="170"/>
    </row>
    <row r="64" spans="1:13" s="400" customFormat="1" ht="12.75" customHeight="1" thickTop="1" x14ac:dyDescent="0.15">
      <c r="A64" s="747"/>
      <c r="B64" s="748" t="s">
        <v>180</v>
      </c>
      <c r="C64" s="748"/>
      <c r="D64" s="748"/>
      <c r="E64" s="517">
        <f t="shared" ref="E64:K64" si="12">E58-E63</f>
        <v>0</v>
      </c>
      <c r="F64" s="518">
        <f t="shared" si="12"/>
        <v>0</v>
      </c>
      <c r="G64" s="518">
        <f t="shared" si="12"/>
        <v>0</v>
      </c>
      <c r="H64" s="518">
        <f t="shared" si="12"/>
        <v>0</v>
      </c>
      <c r="I64" s="518">
        <f t="shared" si="12"/>
        <v>0</v>
      </c>
      <c r="J64" s="518">
        <f t="shared" si="12"/>
        <v>0</v>
      </c>
      <c r="K64" s="519">
        <f t="shared" si="12"/>
        <v>0</v>
      </c>
      <c r="L64" s="497">
        <f t="shared" si="4"/>
        <v>0</v>
      </c>
      <c r="M64" s="169"/>
    </row>
    <row r="65" spans="1:13" s="400" customFormat="1" ht="12.75" customHeight="1" x14ac:dyDescent="0.15">
      <c r="A65" s="743" t="s">
        <v>179</v>
      </c>
      <c r="B65" s="743"/>
      <c r="C65" s="743"/>
      <c r="D65" s="743"/>
      <c r="E65" s="508"/>
      <c r="F65" s="509"/>
      <c r="G65" s="509"/>
      <c r="H65" s="509"/>
      <c r="I65" s="509"/>
      <c r="J65" s="509"/>
      <c r="K65" s="510"/>
      <c r="L65" s="500">
        <f t="shared" si="4"/>
        <v>0</v>
      </c>
      <c r="M65" s="168"/>
    </row>
    <row r="66" spans="1:13" s="400" customFormat="1" ht="12.75" customHeight="1" x14ac:dyDescent="0.15">
      <c r="A66" s="743" t="s">
        <v>178</v>
      </c>
      <c r="B66" s="743"/>
      <c r="C66" s="743"/>
      <c r="D66" s="743"/>
      <c r="E66" s="501">
        <f t="shared" ref="E66:K66" si="13">E44+E53+E64-E65</f>
        <v>0</v>
      </c>
      <c r="F66" s="502">
        <f t="shared" si="13"/>
        <v>0</v>
      </c>
      <c r="G66" s="502">
        <f t="shared" si="13"/>
        <v>0</v>
      </c>
      <c r="H66" s="502">
        <f t="shared" si="13"/>
        <v>0</v>
      </c>
      <c r="I66" s="502">
        <f t="shared" si="13"/>
        <v>0</v>
      </c>
      <c r="J66" s="502">
        <f t="shared" si="13"/>
        <v>0</v>
      </c>
      <c r="K66" s="503">
        <f t="shared" si="13"/>
        <v>0</v>
      </c>
      <c r="L66" s="500">
        <f t="shared" si="4"/>
        <v>0</v>
      </c>
      <c r="M66" s="168"/>
    </row>
    <row r="67" spans="1:13" s="400" customFormat="1" ht="12.75" customHeight="1" x14ac:dyDescent="0.15">
      <c r="A67" s="743" t="s">
        <v>177</v>
      </c>
      <c r="B67" s="743"/>
      <c r="C67" s="743"/>
      <c r="D67" s="743"/>
      <c r="E67" s="501">
        <f>+'5-6 資金収支 (3)'!E68</f>
        <v>0</v>
      </c>
      <c r="F67" s="502">
        <f>+'5-6 資金収支 (3)'!F68</f>
        <v>0</v>
      </c>
      <c r="G67" s="502">
        <f>+'5-6 資金収支 (3)'!G68</f>
        <v>0</v>
      </c>
      <c r="H67" s="502">
        <f>+'5-6 資金収支 (3)'!H68</f>
        <v>0</v>
      </c>
      <c r="I67" s="502">
        <f>+'5-6 資金収支 (3)'!I68</f>
        <v>0</v>
      </c>
      <c r="J67" s="502">
        <f>+'5-6 資金収支 (3)'!J68</f>
        <v>0</v>
      </c>
      <c r="K67" s="503">
        <f>+'5-6 資金収支 (3)'!K68</f>
        <v>0</v>
      </c>
      <c r="L67" s="500">
        <f t="shared" si="4"/>
        <v>0</v>
      </c>
      <c r="M67" s="168"/>
    </row>
    <row r="68" spans="1:13" s="400" customFormat="1" ht="12.75" customHeight="1" x14ac:dyDescent="0.15">
      <c r="A68" s="743" t="s">
        <v>176</v>
      </c>
      <c r="B68" s="743"/>
      <c r="C68" s="743"/>
      <c r="D68" s="743"/>
      <c r="E68" s="501">
        <f t="shared" ref="E68:K68" si="14">E66+E67</f>
        <v>0</v>
      </c>
      <c r="F68" s="502">
        <f t="shared" si="14"/>
        <v>0</v>
      </c>
      <c r="G68" s="502">
        <f t="shared" si="14"/>
        <v>0</v>
      </c>
      <c r="H68" s="502">
        <f t="shared" si="14"/>
        <v>0</v>
      </c>
      <c r="I68" s="502">
        <f t="shared" si="14"/>
        <v>0</v>
      </c>
      <c r="J68" s="502">
        <f t="shared" si="14"/>
        <v>0</v>
      </c>
      <c r="K68" s="503">
        <f t="shared" si="14"/>
        <v>0</v>
      </c>
      <c r="L68" s="500">
        <f t="shared" si="4"/>
        <v>0</v>
      </c>
      <c r="M68" s="168"/>
    </row>
    <row r="69" spans="1:13" s="400" customFormat="1" ht="12.75" customHeight="1" x14ac:dyDescent="0.15">
      <c r="A69" s="744" t="s">
        <v>175</v>
      </c>
      <c r="B69" s="744"/>
      <c r="C69" s="744"/>
      <c r="D69" s="744"/>
      <c r="E69" s="744"/>
      <c r="F69" s="744"/>
      <c r="G69" s="744"/>
      <c r="H69" s="744"/>
      <c r="I69" s="744"/>
      <c r="J69" s="744"/>
      <c r="K69" s="744"/>
      <c r="L69" s="744"/>
      <c r="M69" s="167"/>
    </row>
    <row r="70" spans="1:13" s="400" customFormat="1" ht="12.75" customHeight="1" x14ac:dyDescent="0.15">
      <c r="A70" s="166" t="s">
        <v>174</v>
      </c>
      <c r="E70" s="37"/>
    </row>
    <row r="71" spans="1:13" s="400" customFormat="1" ht="12.75" customHeight="1" x14ac:dyDescent="0.15">
      <c r="A71" s="166" t="s">
        <v>173</v>
      </c>
      <c r="E71" s="37"/>
    </row>
    <row r="72" spans="1:13" ht="12.75" customHeight="1" x14ac:dyDescent="0.15">
      <c r="A72" s="59"/>
      <c r="B72" s="59"/>
    </row>
  </sheetData>
  <mergeCells count="67">
    <mergeCell ref="A68:D68"/>
    <mergeCell ref="A69:L69"/>
    <mergeCell ref="B59:B63"/>
    <mergeCell ref="C59:D59"/>
    <mergeCell ref="C60:D60"/>
    <mergeCell ref="C61:D61"/>
    <mergeCell ref="C62:D62"/>
    <mergeCell ref="C63:D63"/>
    <mergeCell ref="A54:A64"/>
    <mergeCell ref="B54:B58"/>
    <mergeCell ref="C54:D54"/>
    <mergeCell ref="C55:D55"/>
    <mergeCell ref="C56:D56"/>
    <mergeCell ref="C41:D41"/>
    <mergeCell ref="C42:D42"/>
    <mergeCell ref="C43:D43"/>
    <mergeCell ref="B44:D44"/>
    <mergeCell ref="B49:B52"/>
    <mergeCell ref="C49:D49"/>
    <mergeCell ref="C50:D50"/>
    <mergeCell ref="A67:D67"/>
    <mergeCell ref="A65:D65"/>
    <mergeCell ref="A66:D66"/>
    <mergeCell ref="C51:D51"/>
    <mergeCell ref="C52:D52"/>
    <mergeCell ref="B53:D53"/>
    <mergeCell ref="A45:A53"/>
    <mergeCell ref="B45:B48"/>
    <mergeCell ref="C45:D45"/>
    <mergeCell ref="C46:D46"/>
    <mergeCell ref="C47:D47"/>
    <mergeCell ref="C48:D48"/>
    <mergeCell ref="C57:D57"/>
    <mergeCell ref="C58:D58"/>
    <mergeCell ref="B64:D64"/>
    <mergeCell ref="A8:A44"/>
    <mergeCell ref="B8:B18"/>
    <mergeCell ref="C8:D8"/>
    <mergeCell ref="C9:C11"/>
    <mergeCell ref="C12:D12"/>
    <mergeCell ref="C18:D18"/>
    <mergeCell ref="C13:D13"/>
    <mergeCell ref="C14:D14"/>
    <mergeCell ref="C15:D15"/>
    <mergeCell ref="C16:D16"/>
    <mergeCell ref="C17:D17"/>
    <mergeCell ref="B19:B43"/>
    <mergeCell ref="C19:D19"/>
    <mergeCell ref="C20:C29"/>
    <mergeCell ref="C30:C39"/>
    <mergeCell ref="C40:D40"/>
    <mergeCell ref="L1:M1"/>
    <mergeCell ref="A2:J2"/>
    <mergeCell ref="A4:E4"/>
    <mergeCell ref="A5:D7"/>
    <mergeCell ref="E5:L5"/>
    <mergeCell ref="M5:M7"/>
    <mergeCell ref="E6:E7"/>
    <mergeCell ref="F6:F7"/>
    <mergeCell ref="G6:G7"/>
    <mergeCell ref="L6:L7"/>
    <mergeCell ref="H6:H7"/>
    <mergeCell ref="I6:I7"/>
    <mergeCell ref="J6:J7"/>
    <mergeCell ref="K6:K7"/>
    <mergeCell ref="C3:D3"/>
    <mergeCell ref="H3:I3"/>
  </mergeCells>
  <phoneticPr fontId="2"/>
  <dataValidations xWindow="227" yWindow="407" count="2">
    <dataValidation allowBlank="1" showInputMessage="1" showErrorMessage="1" promptTitle="ご確認ください" prompt="併設する施設（事業所）ごとに記入してください。" sqref="E6:K7"/>
    <dataValidation allowBlank="1" showInputMessage="1" showErrorMessage="1" promptTitle="ご確認ください" prompt="次年度分を作成してください（日付を記入してください。）。" sqref="K2 J3:L3 E3:G3"/>
  </dataValidations>
  <pageMargins left="0.78740157480314965" right="0" top="0.19685039370078741" bottom="0" header="0.51181102362204722" footer="0.11811023622047245"/>
  <pageSetup paperSize="9" scale="99" orientation="portrait" r:id="rId1"/>
  <headerFooter alignWithMargins="0">
    <oddFooter>&amp;L&amp;"ＭＳ 明朝,標準"&amp;9【書類番号28】&amp;C&amp;"ＭＳ 明朝,標準"&amp;9&amp;P&amp;R&amp;"ＭＳ 明朝,標準"&amp;9【令和６年４月募集】</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view="pageBreakPreview" zoomScale="60" zoomScaleNormal="100" workbookViewId="0">
      <selection activeCell="G2" sqref="G2"/>
    </sheetView>
  </sheetViews>
  <sheetFormatPr defaultColWidth="9" defaultRowHeight="11.25" x14ac:dyDescent="0.15"/>
  <cols>
    <col min="1" max="1" width="8.625" style="128" customWidth="1"/>
    <col min="2" max="2" width="10" style="128" customWidth="1"/>
    <col min="3" max="6" width="10.75" style="128" customWidth="1"/>
    <col min="7" max="7" width="10.75" style="128" bestFit="1" customWidth="1"/>
    <col min="8" max="8" width="15.875" style="128" customWidth="1"/>
    <col min="9" max="16384" width="9" style="128"/>
  </cols>
  <sheetData>
    <row r="1" spans="1:8" ht="13.5" x14ac:dyDescent="0.15">
      <c r="A1" s="60" t="s">
        <v>343</v>
      </c>
      <c r="H1" s="205"/>
    </row>
    <row r="2" spans="1:8" ht="17.25" x14ac:dyDescent="0.15">
      <c r="A2" s="809" t="s">
        <v>341</v>
      </c>
      <c r="B2" s="809"/>
      <c r="C2" s="809"/>
      <c r="D2" s="809"/>
      <c r="E2" s="809"/>
      <c r="F2" s="809"/>
      <c r="G2" s="562"/>
      <c r="H2" s="440" t="s">
        <v>335</v>
      </c>
    </row>
    <row r="3" spans="1:8" ht="8.25" customHeight="1" x14ac:dyDescent="0.15">
      <c r="A3" s="204"/>
      <c r="B3" s="204"/>
      <c r="C3" s="204"/>
      <c r="D3" s="204"/>
      <c r="E3" s="204"/>
      <c r="F3" s="204"/>
      <c r="G3" s="204"/>
      <c r="H3" s="204"/>
    </row>
    <row r="4" spans="1:8" ht="18" customHeight="1" x14ac:dyDescent="0.15">
      <c r="A4" s="180"/>
      <c r="B4" s="203" t="s">
        <v>117</v>
      </c>
      <c r="C4" s="812"/>
      <c r="D4" s="812"/>
      <c r="E4" s="180"/>
      <c r="F4" s="203" t="s">
        <v>118</v>
      </c>
      <c r="G4" s="813">
        <f>+'5-4 資金計画'!L3</f>
        <v>0</v>
      </c>
      <c r="H4" s="813"/>
    </row>
    <row r="5" spans="1:8" x14ac:dyDescent="0.15">
      <c r="H5" s="202" t="s">
        <v>260</v>
      </c>
    </row>
    <row r="6" spans="1:8" ht="15" customHeight="1" x14ac:dyDescent="0.15">
      <c r="A6" s="817" t="s">
        <v>259</v>
      </c>
      <c r="B6" s="201" t="s">
        <v>258</v>
      </c>
      <c r="C6" s="810" t="s">
        <v>257</v>
      </c>
      <c r="D6" s="810" t="s">
        <v>256</v>
      </c>
      <c r="E6" s="810" t="s">
        <v>255</v>
      </c>
      <c r="F6" s="810" t="s">
        <v>254</v>
      </c>
      <c r="G6" s="810" t="s">
        <v>253</v>
      </c>
      <c r="H6" s="814" t="s">
        <v>216</v>
      </c>
    </row>
    <row r="7" spans="1:8" ht="15" customHeight="1" x14ac:dyDescent="0.15">
      <c r="A7" s="818"/>
      <c r="B7" s="200" t="s">
        <v>252</v>
      </c>
      <c r="C7" s="811"/>
      <c r="D7" s="811"/>
      <c r="E7" s="811"/>
      <c r="F7" s="811"/>
      <c r="G7" s="811"/>
      <c r="H7" s="815"/>
    </row>
    <row r="8" spans="1:8" ht="15" customHeight="1" x14ac:dyDescent="0.15">
      <c r="A8" s="818"/>
      <c r="B8" s="200" t="s">
        <v>251</v>
      </c>
      <c r="C8" s="199" t="s">
        <v>250</v>
      </c>
      <c r="D8" s="198" t="s">
        <v>249</v>
      </c>
      <c r="E8" s="198" t="s">
        <v>248</v>
      </c>
      <c r="F8" s="197" t="s">
        <v>247</v>
      </c>
      <c r="G8" s="196" t="s">
        <v>246</v>
      </c>
      <c r="H8" s="816"/>
    </row>
    <row r="9" spans="1:8" ht="15" customHeight="1" x14ac:dyDescent="0.15">
      <c r="A9" s="795" t="s">
        <v>223</v>
      </c>
      <c r="B9" s="466"/>
      <c r="C9" s="467"/>
      <c r="D9" s="467"/>
      <c r="E9" s="467"/>
      <c r="F9" s="470">
        <f>(C9+D9)*12+E9</f>
        <v>0</v>
      </c>
      <c r="G9" s="471">
        <f>+F9*B9</f>
        <v>0</v>
      </c>
      <c r="H9" s="195"/>
    </row>
    <row r="10" spans="1:8" ht="15" customHeight="1" x14ac:dyDescent="0.15">
      <c r="A10" s="796"/>
      <c r="B10" s="468"/>
      <c r="C10" s="469"/>
      <c r="D10" s="469"/>
      <c r="E10" s="469"/>
      <c r="F10" s="472">
        <f>(C10+D10)*12+E10</f>
        <v>0</v>
      </c>
      <c r="G10" s="473">
        <f>+F10*B10</f>
        <v>0</v>
      </c>
      <c r="H10" s="194"/>
    </row>
    <row r="11" spans="1:8" ht="15" customHeight="1" x14ac:dyDescent="0.15">
      <c r="A11" s="797"/>
      <c r="B11" s="476">
        <f>SUM(B9:B10)</f>
        <v>0</v>
      </c>
      <c r="C11" s="193"/>
      <c r="D11" s="193"/>
      <c r="E11" s="193"/>
      <c r="F11" s="193"/>
      <c r="G11" s="474">
        <f>SUM(G9:G10)</f>
        <v>0</v>
      </c>
      <c r="H11" s="192"/>
    </row>
    <row r="12" spans="1:8" ht="15" customHeight="1" x14ac:dyDescent="0.15">
      <c r="A12" s="795" t="s">
        <v>245</v>
      </c>
      <c r="B12" s="466"/>
      <c r="C12" s="467"/>
      <c r="D12" s="467"/>
      <c r="E12" s="467"/>
      <c r="F12" s="470">
        <f>(C12+D12)*12+E12</f>
        <v>0</v>
      </c>
      <c r="G12" s="471">
        <f>+F12*B12</f>
        <v>0</v>
      </c>
      <c r="H12" s="195"/>
    </row>
    <row r="13" spans="1:8" ht="15" customHeight="1" x14ac:dyDescent="0.15">
      <c r="A13" s="796"/>
      <c r="B13" s="468"/>
      <c r="C13" s="469"/>
      <c r="D13" s="469"/>
      <c r="E13" s="469"/>
      <c r="F13" s="472">
        <f>(C13+D13)*12+E13</f>
        <v>0</v>
      </c>
      <c r="G13" s="473">
        <f>+F13*B13</f>
        <v>0</v>
      </c>
      <c r="H13" s="194"/>
    </row>
    <row r="14" spans="1:8" ht="15" customHeight="1" x14ac:dyDescent="0.15">
      <c r="A14" s="797"/>
      <c r="B14" s="476">
        <f>SUM(B12:B13)</f>
        <v>0</v>
      </c>
      <c r="C14" s="193"/>
      <c r="D14" s="193"/>
      <c r="E14" s="193"/>
      <c r="F14" s="193"/>
      <c r="G14" s="474">
        <f>SUM(G12:G13)</f>
        <v>0</v>
      </c>
      <c r="H14" s="192"/>
    </row>
    <row r="15" spans="1:8" ht="14.45" customHeight="1" x14ac:dyDescent="0.15">
      <c r="A15" s="795" t="s">
        <v>244</v>
      </c>
      <c r="B15" s="466"/>
      <c r="C15" s="467"/>
      <c r="D15" s="467"/>
      <c r="E15" s="467"/>
      <c r="F15" s="470">
        <f>(C15+D15)*12+E15</f>
        <v>0</v>
      </c>
      <c r="G15" s="471">
        <f>+F15*B15</f>
        <v>0</v>
      </c>
      <c r="H15" s="195"/>
    </row>
    <row r="16" spans="1:8" ht="14.45" customHeight="1" x14ac:dyDescent="0.15">
      <c r="A16" s="796"/>
      <c r="B16" s="468"/>
      <c r="C16" s="469"/>
      <c r="D16" s="469"/>
      <c r="E16" s="469"/>
      <c r="F16" s="472">
        <f>(C16+D16)*12+E16</f>
        <v>0</v>
      </c>
      <c r="G16" s="473">
        <f>+F16*B16</f>
        <v>0</v>
      </c>
      <c r="H16" s="194"/>
    </row>
    <row r="17" spans="1:8" ht="14.45" customHeight="1" x14ac:dyDescent="0.15">
      <c r="A17" s="797"/>
      <c r="B17" s="476">
        <f>SUM(B15:B16)</f>
        <v>0</v>
      </c>
      <c r="C17" s="193"/>
      <c r="D17" s="193"/>
      <c r="E17" s="193"/>
      <c r="F17" s="193"/>
      <c r="G17" s="474">
        <f>SUM(G15:G16)</f>
        <v>0</v>
      </c>
      <c r="H17" s="192"/>
    </row>
    <row r="18" spans="1:8" ht="15" customHeight="1" x14ac:dyDescent="0.15">
      <c r="A18" s="795" t="s">
        <v>243</v>
      </c>
      <c r="B18" s="466"/>
      <c r="C18" s="467"/>
      <c r="D18" s="467"/>
      <c r="E18" s="467"/>
      <c r="F18" s="470">
        <f>(C18+D18)*12+E18</f>
        <v>0</v>
      </c>
      <c r="G18" s="471">
        <f>+F18*B18</f>
        <v>0</v>
      </c>
      <c r="H18" s="195"/>
    </row>
    <row r="19" spans="1:8" ht="15" customHeight="1" x14ac:dyDescent="0.15">
      <c r="A19" s="796"/>
      <c r="B19" s="468"/>
      <c r="C19" s="469"/>
      <c r="D19" s="469"/>
      <c r="E19" s="469"/>
      <c r="F19" s="472">
        <f>(C19+D19)*12+E19</f>
        <v>0</v>
      </c>
      <c r="G19" s="473">
        <f>+F19*B19</f>
        <v>0</v>
      </c>
      <c r="H19" s="194"/>
    </row>
    <row r="20" spans="1:8" ht="15" customHeight="1" x14ac:dyDescent="0.15">
      <c r="A20" s="797"/>
      <c r="B20" s="476">
        <f>SUM(B18:B19)</f>
        <v>0</v>
      </c>
      <c r="C20" s="193"/>
      <c r="D20" s="193"/>
      <c r="E20" s="193"/>
      <c r="F20" s="193"/>
      <c r="G20" s="474">
        <f>SUM(G18:G19)</f>
        <v>0</v>
      </c>
      <c r="H20" s="192"/>
    </row>
    <row r="21" spans="1:8" ht="15" customHeight="1" x14ac:dyDescent="0.15">
      <c r="A21" s="806" t="s">
        <v>242</v>
      </c>
      <c r="B21" s="466"/>
      <c r="C21" s="467"/>
      <c r="D21" s="467"/>
      <c r="E21" s="467"/>
      <c r="F21" s="470">
        <f>(C21+D21)*12+E21</f>
        <v>0</v>
      </c>
      <c r="G21" s="471">
        <f>+F21*B21</f>
        <v>0</v>
      </c>
      <c r="H21" s="195"/>
    </row>
    <row r="22" spans="1:8" ht="15" customHeight="1" x14ac:dyDescent="0.15">
      <c r="A22" s="807"/>
      <c r="B22" s="468"/>
      <c r="C22" s="469"/>
      <c r="D22" s="469"/>
      <c r="E22" s="469"/>
      <c r="F22" s="472">
        <f>(C22+D22)*12+E22</f>
        <v>0</v>
      </c>
      <c r="G22" s="473">
        <f>+F22*B22</f>
        <v>0</v>
      </c>
      <c r="H22" s="194"/>
    </row>
    <row r="23" spans="1:8" ht="15" customHeight="1" x14ac:dyDescent="0.15">
      <c r="A23" s="808"/>
      <c r="B23" s="476">
        <f>SUM(B21:B22)</f>
        <v>0</v>
      </c>
      <c r="C23" s="193"/>
      <c r="D23" s="193"/>
      <c r="E23" s="193"/>
      <c r="F23" s="193"/>
      <c r="G23" s="474">
        <f>SUM(G21:G22)</f>
        <v>0</v>
      </c>
      <c r="H23" s="192"/>
    </row>
    <row r="24" spans="1:8" ht="15" customHeight="1" x14ac:dyDescent="0.15">
      <c r="A24" s="795" t="s">
        <v>241</v>
      </c>
      <c r="B24" s="466"/>
      <c r="C24" s="467"/>
      <c r="D24" s="467"/>
      <c r="E24" s="467"/>
      <c r="F24" s="470">
        <f>(C24+D24)*12+E24</f>
        <v>0</v>
      </c>
      <c r="G24" s="471">
        <f>+F24*B24</f>
        <v>0</v>
      </c>
      <c r="H24" s="195"/>
    </row>
    <row r="25" spans="1:8" ht="15" customHeight="1" x14ac:dyDescent="0.15">
      <c r="A25" s="796"/>
      <c r="B25" s="468"/>
      <c r="C25" s="469"/>
      <c r="D25" s="469"/>
      <c r="E25" s="469"/>
      <c r="F25" s="472">
        <f>(C25+D25)*12+E25</f>
        <v>0</v>
      </c>
      <c r="G25" s="473">
        <f>+F25*B25</f>
        <v>0</v>
      </c>
      <c r="H25" s="194"/>
    </row>
    <row r="26" spans="1:8" ht="15" customHeight="1" x14ac:dyDescent="0.15">
      <c r="A26" s="797"/>
      <c r="B26" s="476">
        <f>SUM(B24:B25)</f>
        <v>0</v>
      </c>
      <c r="C26" s="193"/>
      <c r="D26" s="193"/>
      <c r="E26" s="193"/>
      <c r="F26" s="193"/>
      <c r="G26" s="474">
        <f>SUM(G24:G25)</f>
        <v>0</v>
      </c>
      <c r="H26" s="192"/>
    </row>
    <row r="27" spans="1:8" ht="14.25" customHeight="1" x14ac:dyDescent="0.15">
      <c r="A27" s="795" t="s">
        <v>240</v>
      </c>
      <c r="B27" s="466"/>
      <c r="C27" s="467"/>
      <c r="D27" s="467"/>
      <c r="E27" s="467"/>
      <c r="F27" s="470">
        <f>(C27+D27)*12+E27</f>
        <v>0</v>
      </c>
      <c r="G27" s="471">
        <f>+F27*B27</f>
        <v>0</v>
      </c>
      <c r="H27" s="195"/>
    </row>
    <row r="28" spans="1:8" ht="14.45" customHeight="1" x14ac:dyDescent="0.15">
      <c r="A28" s="796"/>
      <c r="B28" s="468"/>
      <c r="C28" s="469"/>
      <c r="D28" s="469"/>
      <c r="E28" s="469"/>
      <c r="F28" s="472">
        <f>(C28+D28)*12+E28</f>
        <v>0</v>
      </c>
      <c r="G28" s="473">
        <f>+F28*B28</f>
        <v>0</v>
      </c>
      <c r="H28" s="194"/>
    </row>
    <row r="29" spans="1:8" ht="14.45" customHeight="1" x14ac:dyDescent="0.15">
      <c r="A29" s="797"/>
      <c r="B29" s="476">
        <f>SUM(B27:B28)</f>
        <v>0</v>
      </c>
      <c r="C29" s="193"/>
      <c r="D29" s="193"/>
      <c r="E29" s="193"/>
      <c r="F29" s="193"/>
      <c r="G29" s="474">
        <f>SUM(G27:G28)</f>
        <v>0</v>
      </c>
      <c r="H29" s="192"/>
    </row>
    <row r="30" spans="1:8" ht="15" customHeight="1" x14ac:dyDescent="0.15">
      <c r="A30" s="795" t="s">
        <v>239</v>
      </c>
      <c r="B30" s="466"/>
      <c r="C30" s="467"/>
      <c r="D30" s="467"/>
      <c r="E30" s="467"/>
      <c r="F30" s="470">
        <f>(C30+D30)*12+E30</f>
        <v>0</v>
      </c>
      <c r="G30" s="471">
        <f>+F30*B30</f>
        <v>0</v>
      </c>
      <c r="H30" s="195"/>
    </row>
    <row r="31" spans="1:8" ht="15" customHeight="1" x14ac:dyDescent="0.15">
      <c r="A31" s="796"/>
      <c r="B31" s="468"/>
      <c r="C31" s="469"/>
      <c r="D31" s="469"/>
      <c r="E31" s="469"/>
      <c r="F31" s="472">
        <f>(C31+D31)*12+E31</f>
        <v>0</v>
      </c>
      <c r="G31" s="473">
        <f>+F31*B31</f>
        <v>0</v>
      </c>
      <c r="H31" s="194"/>
    </row>
    <row r="32" spans="1:8" ht="15" customHeight="1" x14ac:dyDescent="0.15">
      <c r="A32" s="797"/>
      <c r="B32" s="476">
        <f>SUM(B30:B31)</f>
        <v>0</v>
      </c>
      <c r="C32" s="193"/>
      <c r="D32" s="193"/>
      <c r="E32" s="193"/>
      <c r="F32" s="193"/>
      <c r="G32" s="474">
        <f>SUM(G30:G31)</f>
        <v>0</v>
      </c>
      <c r="H32" s="192"/>
    </row>
    <row r="33" spans="1:8" ht="15" customHeight="1" x14ac:dyDescent="0.15">
      <c r="A33" s="795" t="s">
        <v>238</v>
      </c>
      <c r="B33" s="466"/>
      <c r="C33" s="467"/>
      <c r="D33" s="467"/>
      <c r="E33" s="467"/>
      <c r="F33" s="470">
        <f>(C33+D33)*12+E33</f>
        <v>0</v>
      </c>
      <c r="G33" s="471">
        <f>+F33*B33</f>
        <v>0</v>
      </c>
      <c r="H33" s="195"/>
    </row>
    <row r="34" spans="1:8" ht="15" customHeight="1" x14ac:dyDescent="0.15">
      <c r="A34" s="796"/>
      <c r="B34" s="468"/>
      <c r="C34" s="469"/>
      <c r="D34" s="469"/>
      <c r="E34" s="469"/>
      <c r="F34" s="472">
        <f>(C34+D34)*12+E34</f>
        <v>0</v>
      </c>
      <c r="G34" s="473">
        <f>+F34*B34</f>
        <v>0</v>
      </c>
      <c r="H34" s="194"/>
    </row>
    <row r="35" spans="1:8" ht="15" customHeight="1" x14ac:dyDescent="0.15">
      <c r="A35" s="797"/>
      <c r="B35" s="476">
        <f>SUM(B33:B34)</f>
        <v>0</v>
      </c>
      <c r="C35" s="193"/>
      <c r="D35" s="193"/>
      <c r="E35" s="193"/>
      <c r="F35" s="193"/>
      <c r="G35" s="474">
        <f>SUM(G33:G34)</f>
        <v>0</v>
      </c>
      <c r="H35" s="192"/>
    </row>
    <row r="36" spans="1:8" ht="15" customHeight="1" x14ac:dyDescent="0.15">
      <c r="A36" s="795" t="s">
        <v>237</v>
      </c>
      <c r="B36" s="466"/>
      <c r="C36" s="467"/>
      <c r="D36" s="467"/>
      <c r="E36" s="467"/>
      <c r="F36" s="470">
        <f>(C36+D36)*12+E36</f>
        <v>0</v>
      </c>
      <c r="G36" s="471">
        <f>+F36*B36</f>
        <v>0</v>
      </c>
      <c r="H36" s="195"/>
    </row>
    <row r="37" spans="1:8" ht="15" customHeight="1" x14ac:dyDescent="0.15">
      <c r="A37" s="796"/>
      <c r="B37" s="468"/>
      <c r="C37" s="469"/>
      <c r="D37" s="469"/>
      <c r="E37" s="469"/>
      <c r="F37" s="472">
        <f>(C37+D37)*12+E37</f>
        <v>0</v>
      </c>
      <c r="G37" s="473">
        <f>+F37*B37</f>
        <v>0</v>
      </c>
      <c r="H37" s="194"/>
    </row>
    <row r="38" spans="1:8" ht="15" customHeight="1" x14ac:dyDescent="0.15">
      <c r="A38" s="797"/>
      <c r="B38" s="476">
        <f>SUM(B36:B37)</f>
        <v>0</v>
      </c>
      <c r="C38" s="193"/>
      <c r="D38" s="193"/>
      <c r="E38" s="193"/>
      <c r="F38" s="193"/>
      <c r="G38" s="474">
        <f>SUM(G36:G37)</f>
        <v>0</v>
      </c>
      <c r="H38" s="192"/>
    </row>
    <row r="39" spans="1:8" ht="15" customHeight="1" x14ac:dyDescent="0.15">
      <c r="A39" s="795" t="s">
        <v>236</v>
      </c>
      <c r="B39" s="466"/>
      <c r="C39" s="467"/>
      <c r="D39" s="467"/>
      <c r="E39" s="467"/>
      <c r="F39" s="470">
        <f>(C39+D39)*12+E39</f>
        <v>0</v>
      </c>
      <c r="G39" s="471">
        <f>+F39*B39</f>
        <v>0</v>
      </c>
      <c r="H39" s="195"/>
    </row>
    <row r="40" spans="1:8" ht="15" customHeight="1" x14ac:dyDescent="0.15">
      <c r="A40" s="796"/>
      <c r="B40" s="468"/>
      <c r="C40" s="469"/>
      <c r="D40" s="469"/>
      <c r="E40" s="469"/>
      <c r="F40" s="472">
        <f>(C40+D40)*12+E40</f>
        <v>0</v>
      </c>
      <c r="G40" s="473">
        <f>+F40*B40</f>
        <v>0</v>
      </c>
      <c r="H40" s="194"/>
    </row>
    <row r="41" spans="1:8" ht="15" customHeight="1" x14ac:dyDescent="0.15">
      <c r="A41" s="797"/>
      <c r="B41" s="476">
        <f>SUM(B39:B40)</f>
        <v>0</v>
      </c>
      <c r="C41" s="193"/>
      <c r="D41" s="193"/>
      <c r="E41" s="193"/>
      <c r="F41" s="193"/>
      <c r="G41" s="474">
        <f>SUM(G39:G40)</f>
        <v>0</v>
      </c>
      <c r="H41" s="192"/>
    </row>
    <row r="42" spans="1:8" ht="15" customHeight="1" x14ac:dyDescent="0.15">
      <c r="A42" s="795" t="s">
        <v>235</v>
      </c>
      <c r="B42" s="466"/>
      <c r="C42" s="467"/>
      <c r="D42" s="467"/>
      <c r="E42" s="467"/>
      <c r="F42" s="470">
        <f>(C42+D42)*12+E42</f>
        <v>0</v>
      </c>
      <c r="G42" s="471">
        <f>+F42*B42</f>
        <v>0</v>
      </c>
      <c r="H42" s="195"/>
    </row>
    <row r="43" spans="1:8" ht="15" customHeight="1" x14ac:dyDescent="0.15">
      <c r="A43" s="796"/>
      <c r="B43" s="468"/>
      <c r="C43" s="469"/>
      <c r="D43" s="469"/>
      <c r="E43" s="469"/>
      <c r="F43" s="472">
        <f>(C43+D43)*12+E43</f>
        <v>0</v>
      </c>
      <c r="G43" s="473">
        <f>+F43*B43</f>
        <v>0</v>
      </c>
      <c r="H43" s="194"/>
    </row>
    <row r="44" spans="1:8" ht="15" customHeight="1" x14ac:dyDescent="0.15">
      <c r="A44" s="797"/>
      <c r="B44" s="476">
        <f>SUM(B42:B43)</f>
        <v>0</v>
      </c>
      <c r="C44" s="193"/>
      <c r="D44" s="193"/>
      <c r="E44" s="193"/>
      <c r="F44" s="193"/>
      <c r="G44" s="474">
        <f>SUM(G42:G43)</f>
        <v>0</v>
      </c>
      <c r="H44" s="192"/>
    </row>
    <row r="45" spans="1:8" ht="15" customHeight="1" x14ac:dyDescent="0.15">
      <c r="A45" s="795" t="s">
        <v>234</v>
      </c>
      <c r="B45" s="466"/>
      <c r="C45" s="467"/>
      <c r="D45" s="467"/>
      <c r="E45" s="467"/>
      <c r="F45" s="470">
        <f>(C45+D45)*12+E45</f>
        <v>0</v>
      </c>
      <c r="G45" s="471">
        <f>+F45*B45</f>
        <v>0</v>
      </c>
      <c r="H45" s="195"/>
    </row>
    <row r="46" spans="1:8" ht="15" customHeight="1" x14ac:dyDescent="0.15">
      <c r="A46" s="796"/>
      <c r="B46" s="468"/>
      <c r="C46" s="469"/>
      <c r="D46" s="469"/>
      <c r="E46" s="469"/>
      <c r="F46" s="472">
        <f>(C46+D46)*12+E46</f>
        <v>0</v>
      </c>
      <c r="G46" s="473">
        <f>+F46*B46</f>
        <v>0</v>
      </c>
      <c r="H46" s="194"/>
    </row>
    <row r="47" spans="1:8" ht="15" customHeight="1" x14ac:dyDescent="0.15">
      <c r="A47" s="797"/>
      <c r="B47" s="476">
        <f>SUM(B45:B46)</f>
        <v>0</v>
      </c>
      <c r="C47" s="193"/>
      <c r="D47" s="193"/>
      <c r="E47" s="193"/>
      <c r="F47" s="193"/>
      <c r="G47" s="474">
        <f>SUM(G45:G46)</f>
        <v>0</v>
      </c>
      <c r="H47" s="192"/>
    </row>
    <row r="48" spans="1:8" ht="15" customHeight="1" x14ac:dyDescent="0.15">
      <c r="A48" s="795" t="s">
        <v>233</v>
      </c>
      <c r="B48" s="466"/>
      <c r="C48" s="467"/>
      <c r="D48" s="467"/>
      <c r="E48" s="467"/>
      <c r="F48" s="470">
        <f>(C48+D48)*12+E48</f>
        <v>0</v>
      </c>
      <c r="G48" s="471">
        <f>+F48*B48</f>
        <v>0</v>
      </c>
      <c r="H48" s="195"/>
    </row>
    <row r="49" spans="1:8" ht="15" customHeight="1" x14ac:dyDescent="0.15">
      <c r="A49" s="796"/>
      <c r="B49" s="468"/>
      <c r="C49" s="469"/>
      <c r="D49" s="469"/>
      <c r="E49" s="469"/>
      <c r="F49" s="472">
        <f>(C49+D49)*12+E49</f>
        <v>0</v>
      </c>
      <c r="G49" s="473">
        <f>+F49*B49</f>
        <v>0</v>
      </c>
      <c r="H49" s="194"/>
    </row>
    <row r="50" spans="1:8" ht="15" customHeight="1" x14ac:dyDescent="0.15">
      <c r="A50" s="797"/>
      <c r="B50" s="476">
        <f>SUM(B48:B49)</f>
        <v>0</v>
      </c>
      <c r="C50" s="193"/>
      <c r="D50" s="193"/>
      <c r="E50" s="193"/>
      <c r="F50" s="193"/>
      <c r="G50" s="474">
        <f>SUM(G48:G49)</f>
        <v>0</v>
      </c>
      <c r="H50" s="192"/>
    </row>
    <row r="51" spans="1:8" ht="18" customHeight="1" x14ac:dyDescent="0.15">
      <c r="A51" s="191" t="s">
        <v>212</v>
      </c>
      <c r="B51" s="477">
        <f>SUM(B50,B47,B44,B41,B38,B35,B32,B29,B26,B23,B20,B17,B14,B11)</f>
        <v>0</v>
      </c>
      <c r="C51" s="190"/>
      <c r="D51" s="190"/>
      <c r="E51" s="190"/>
      <c r="F51" s="190"/>
      <c r="G51" s="475">
        <f>SUM(G50,G47,G44,G41,G38,G35,G32,G29,G26,G23,G20,G17,G14,G11)</f>
        <v>0</v>
      </c>
      <c r="H51" s="189"/>
    </row>
    <row r="52" spans="1:8" ht="10.5" customHeight="1" x14ac:dyDescent="0.15">
      <c r="A52" s="188"/>
      <c r="B52" s="188"/>
      <c r="C52" s="144"/>
      <c r="D52" s="144"/>
      <c r="E52" s="187"/>
      <c r="F52" s="186"/>
      <c r="G52" s="186"/>
      <c r="H52" s="186"/>
    </row>
    <row r="53" spans="1:8" ht="15" customHeight="1" x14ac:dyDescent="0.15">
      <c r="A53" s="798"/>
      <c r="B53" s="799"/>
      <c r="C53" s="185" t="s">
        <v>232</v>
      </c>
      <c r="D53" s="185" t="s">
        <v>231</v>
      </c>
      <c r="E53" s="185" t="s">
        <v>230</v>
      </c>
      <c r="F53" s="185" t="s">
        <v>229</v>
      </c>
      <c r="G53" s="790" t="s">
        <v>228</v>
      </c>
      <c r="H53" s="179"/>
    </row>
    <row r="54" spans="1:8" ht="15" customHeight="1" x14ac:dyDescent="0.15">
      <c r="A54" s="800"/>
      <c r="B54" s="801"/>
      <c r="C54" s="184" t="s">
        <v>227</v>
      </c>
      <c r="D54" s="184" t="s">
        <v>226</v>
      </c>
      <c r="E54" s="184" t="s">
        <v>225</v>
      </c>
      <c r="F54" s="184" t="s">
        <v>224</v>
      </c>
      <c r="G54" s="791"/>
      <c r="H54" s="179"/>
    </row>
    <row r="55" spans="1:8" ht="15" customHeight="1" x14ac:dyDescent="0.15">
      <c r="A55" s="804" t="s">
        <v>223</v>
      </c>
      <c r="B55" s="805"/>
      <c r="C55" s="478">
        <f>SUM(G11)</f>
        <v>0</v>
      </c>
      <c r="D55" s="484"/>
      <c r="E55" s="484"/>
      <c r="F55" s="478">
        <f>SUM(C55:E55)</f>
        <v>0</v>
      </c>
      <c r="G55" s="480">
        <f>SUM(B11)</f>
        <v>0</v>
      </c>
      <c r="H55" s="179"/>
    </row>
    <row r="56" spans="1:8" ht="15" customHeight="1" x14ac:dyDescent="0.15">
      <c r="A56" s="792" t="s">
        <v>222</v>
      </c>
      <c r="B56" s="183" t="s">
        <v>221</v>
      </c>
      <c r="C56" s="478">
        <f>SUM(G12,G15,G18,G21,G24,G27,G30,G33,G36,G39,G42,G45,G48)</f>
        <v>0</v>
      </c>
      <c r="D56" s="484"/>
      <c r="E56" s="484"/>
      <c r="F56" s="478">
        <f>SUM(C56:E56)</f>
        <v>0</v>
      </c>
      <c r="G56" s="481">
        <f>SUM(B48,B45,B42,B39,B36,B33,B30,B27,B24,B21,B18,B15,B12)</f>
        <v>0</v>
      </c>
      <c r="H56" s="179"/>
    </row>
    <row r="57" spans="1:8" ht="15" customHeight="1" x14ac:dyDescent="0.15">
      <c r="A57" s="793"/>
      <c r="B57" s="182" t="s">
        <v>220</v>
      </c>
      <c r="C57" s="478">
        <f>SUM(G13,G16,G19,G22,G25,G28,G31,G34,G37,G40,G43,G46,G49)</f>
        <v>0</v>
      </c>
      <c r="D57" s="485"/>
      <c r="E57" s="485"/>
      <c r="F57" s="478">
        <f>SUM(C57:E57)</f>
        <v>0</v>
      </c>
      <c r="G57" s="482">
        <f>SUM(B49,B46,B43,B40,B37,B34,B31,B28,B25,B22,B19,B16,B13)</f>
        <v>0</v>
      </c>
      <c r="H57" s="179"/>
    </row>
    <row r="58" spans="1:8" ht="15" customHeight="1" x14ac:dyDescent="0.15">
      <c r="A58" s="802" t="s">
        <v>212</v>
      </c>
      <c r="B58" s="803"/>
      <c r="C58" s="479">
        <f>SUM(C55:C57)</f>
        <v>0</v>
      </c>
      <c r="D58" s="479">
        <f>SUM(D55:D57)</f>
        <v>0</v>
      </c>
      <c r="E58" s="479">
        <f>SUM(E55:E57)</f>
        <v>0</v>
      </c>
      <c r="F58" s="479">
        <f>SUM(F55:F57)</f>
        <v>0</v>
      </c>
      <c r="G58" s="483">
        <f>SUM(B50,B47,B44,B41,B38,B35,B32,B29,B26,B23,B20,B17,B14,B11)</f>
        <v>0</v>
      </c>
      <c r="H58" s="179"/>
    </row>
    <row r="59" spans="1:8" s="179" customFormat="1" ht="10.5" customHeight="1" x14ac:dyDescent="0.15">
      <c r="A59" s="794"/>
      <c r="B59" s="794"/>
      <c r="C59" s="181"/>
      <c r="D59" s="181"/>
      <c r="E59" s="181"/>
      <c r="F59" s="180"/>
      <c r="G59" s="180"/>
      <c r="H59" s="180"/>
    </row>
    <row r="60" spans="1:8" s="179" customFormat="1" ht="15" customHeight="1" x14ac:dyDescent="0.15">
      <c r="A60" s="789" t="s">
        <v>219</v>
      </c>
      <c r="B60" s="789"/>
      <c r="C60" s="789"/>
      <c r="D60" s="789"/>
      <c r="E60" s="789"/>
      <c r="F60" s="789"/>
      <c r="G60" s="789"/>
    </row>
    <row r="61" spans="1:8" ht="15" customHeight="1" x14ac:dyDescent="0.15"/>
    <row r="62" spans="1:8" ht="15" customHeight="1" x14ac:dyDescent="0.15"/>
    <row r="63" spans="1:8" ht="15" customHeight="1" x14ac:dyDescent="0.15"/>
    <row r="64" spans="1:8" ht="15" customHeight="1" x14ac:dyDescent="0.15"/>
    <row r="65" spans="1:1" ht="15" customHeight="1" x14ac:dyDescent="0.15">
      <c r="A65" s="178"/>
    </row>
  </sheetData>
  <mergeCells count="31">
    <mergeCell ref="A2:F2"/>
    <mergeCell ref="D6:D7"/>
    <mergeCell ref="E6:E7"/>
    <mergeCell ref="F6:F7"/>
    <mergeCell ref="G6:G7"/>
    <mergeCell ref="C4:D4"/>
    <mergeCell ref="G4:H4"/>
    <mergeCell ref="H6:H8"/>
    <mergeCell ref="A6:A8"/>
    <mergeCell ref="C6:C7"/>
    <mergeCell ref="A9:A11"/>
    <mergeCell ref="A58:B58"/>
    <mergeCell ref="A55:B55"/>
    <mergeCell ref="A12:A14"/>
    <mergeCell ref="A18:A20"/>
    <mergeCell ref="A21:A23"/>
    <mergeCell ref="A24:A26"/>
    <mergeCell ref="A30:A32"/>
    <mergeCell ref="A33:A35"/>
    <mergeCell ref="A15:A17"/>
    <mergeCell ref="A27:A29"/>
    <mergeCell ref="A60:G60"/>
    <mergeCell ref="G53:G54"/>
    <mergeCell ref="A56:A57"/>
    <mergeCell ref="A59:B59"/>
    <mergeCell ref="A36:A38"/>
    <mergeCell ref="A48:A50"/>
    <mergeCell ref="A53:B54"/>
    <mergeCell ref="A45:A47"/>
    <mergeCell ref="A39:A41"/>
    <mergeCell ref="A42:A44"/>
  </mergeCells>
  <phoneticPr fontId="2"/>
  <dataValidations count="2">
    <dataValidation allowBlank="1" showInputMessage="1" showErrorMessage="1" promptTitle="ご確認ください" prompt="前々年度から次年度分を作成してください。" sqref="G2"/>
    <dataValidation allowBlank="1" showInputMessage="1" showErrorMessage="1" promptTitle="ご確認ください" prompt="併設する施設（事業計画書）ごとに作成してください。ただし、併設する老人短期入所施設は特別養護老人ホームと一緒に算出してください）。" sqref="C4:D4"/>
  </dataValidations>
  <pageMargins left="0.86614173228346458" right="0.39370078740157483" top="0.39370078740157483" bottom="0.19685039370078741" header="0.31496062992125984" footer="0.11811023622047245"/>
  <pageSetup paperSize="9" orientation="portrait" r:id="rId1"/>
  <headerFooter alignWithMargins="0">
    <oddFooter>&amp;L&amp;"ＭＳ 明朝,標準"&amp;9【書類番号２８】別紙&amp;C&amp;"ＭＳ 明朝,標準"&amp;9 １&amp;R&amp;"ＭＳ 明朝,標準"&amp;9【令和６年４月募集】</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9"/>
  <sheetViews>
    <sheetView zoomScaleNormal="100" workbookViewId="0">
      <selection activeCell="K19" sqref="K19:K20"/>
    </sheetView>
  </sheetViews>
  <sheetFormatPr defaultColWidth="9" defaultRowHeight="16.5" customHeight="1" x14ac:dyDescent="0.15"/>
  <cols>
    <col min="1" max="2" width="2.375" style="123" customWidth="1"/>
    <col min="3" max="3" width="8.375" style="123" bestFit="1" customWidth="1"/>
    <col min="4" max="4" width="2.875" style="123" bestFit="1" customWidth="1"/>
    <col min="5" max="5" width="4.125" style="123" bestFit="1" customWidth="1"/>
    <col min="6" max="6" width="4.25" style="123" bestFit="1" customWidth="1"/>
    <col min="7" max="7" width="2.75" style="123" customWidth="1"/>
    <col min="8" max="8" width="5.625" style="123" bestFit="1" customWidth="1"/>
    <col min="9" max="9" width="2.625" style="123" bestFit="1" customWidth="1"/>
    <col min="10" max="10" width="9.25" style="123" customWidth="1"/>
    <col min="11" max="15" width="9.25" style="124" customWidth="1"/>
    <col min="16" max="16384" width="9" style="123"/>
  </cols>
  <sheetData>
    <row r="1" spans="1:18" s="265" customFormat="1" ht="16.5" customHeight="1" x14ac:dyDescent="0.15">
      <c r="A1" s="265" t="s">
        <v>330</v>
      </c>
      <c r="K1" s="266"/>
      <c r="L1" s="266"/>
      <c r="M1" s="266"/>
      <c r="N1" s="266"/>
      <c r="O1" s="266"/>
    </row>
    <row r="2" spans="1:18" ht="16.5" customHeight="1" x14ac:dyDescent="0.15">
      <c r="A2" s="819" t="s">
        <v>308</v>
      </c>
      <c r="B2" s="819"/>
      <c r="C2" s="819"/>
      <c r="D2" s="819"/>
      <c r="E2" s="819"/>
      <c r="F2" s="819"/>
      <c r="G2" s="819"/>
      <c r="H2" s="819"/>
      <c r="I2" s="819"/>
      <c r="J2" s="819"/>
      <c r="K2" s="819"/>
      <c r="L2" s="819"/>
      <c r="M2" s="819"/>
      <c r="N2" s="819"/>
      <c r="O2" s="819"/>
      <c r="P2" s="260"/>
      <c r="Q2" s="260"/>
      <c r="R2" s="260"/>
    </row>
    <row r="3" spans="1:18" ht="16.5" customHeight="1" x14ac:dyDescent="0.15">
      <c r="A3" s="260"/>
      <c r="B3" s="260"/>
      <c r="C3" s="260"/>
      <c r="D3" s="260"/>
      <c r="E3" s="260"/>
      <c r="F3" s="260"/>
      <c r="G3" s="260"/>
      <c r="H3" s="260"/>
      <c r="I3" s="260"/>
      <c r="J3" s="260"/>
      <c r="K3" s="158"/>
      <c r="L3" s="158"/>
      <c r="M3" s="264" t="s">
        <v>118</v>
      </c>
      <c r="N3" s="820">
        <f>+'5-4 資金計画'!L3</f>
        <v>0</v>
      </c>
      <c r="O3" s="820"/>
    </row>
    <row r="4" spans="1:18" ht="9.75" customHeight="1" x14ac:dyDescent="0.15">
      <c r="A4" s="260"/>
      <c r="B4" s="260"/>
      <c r="C4" s="260"/>
      <c r="D4" s="260"/>
      <c r="E4" s="260"/>
      <c r="F4" s="260"/>
      <c r="G4" s="260"/>
      <c r="H4" s="260"/>
      <c r="I4" s="260"/>
      <c r="J4" s="260"/>
      <c r="K4" s="158"/>
      <c r="L4" s="158"/>
      <c r="M4" s="263"/>
      <c r="N4" s="262"/>
      <c r="O4" s="262"/>
    </row>
    <row r="5" spans="1:18" ht="15.75" customHeight="1" x14ac:dyDescent="0.15">
      <c r="A5" s="261" t="s">
        <v>307</v>
      </c>
      <c r="B5" s="260"/>
      <c r="C5" s="260"/>
      <c r="D5" s="260"/>
      <c r="E5" s="260"/>
      <c r="F5" s="260"/>
      <c r="G5" s="260"/>
      <c r="H5" s="260"/>
      <c r="I5" s="260"/>
      <c r="J5" s="260"/>
      <c r="K5" s="243"/>
      <c r="L5" s="245"/>
      <c r="M5" s="243"/>
      <c r="N5" s="244"/>
      <c r="O5" s="243" t="s">
        <v>293</v>
      </c>
    </row>
    <row r="6" spans="1:18" ht="15.75" customHeight="1" x14ac:dyDescent="0.15">
      <c r="A6" s="833"/>
      <c r="B6" s="834"/>
      <c r="C6" s="834"/>
      <c r="D6" s="834"/>
      <c r="E6" s="834"/>
      <c r="F6" s="834"/>
      <c r="G6" s="824" t="s">
        <v>292</v>
      </c>
      <c r="H6" s="825"/>
      <c r="I6" s="826"/>
      <c r="J6" s="242" t="s">
        <v>291</v>
      </c>
      <c r="K6" s="241" t="s">
        <v>290</v>
      </c>
      <c r="L6" s="240" t="s">
        <v>289</v>
      </c>
      <c r="M6" s="240" t="s">
        <v>288</v>
      </c>
      <c r="N6" s="240" t="s">
        <v>287</v>
      </c>
      <c r="O6" s="239" t="s">
        <v>286</v>
      </c>
    </row>
    <row r="7" spans="1:18" ht="15.75" customHeight="1" x14ac:dyDescent="0.15">
      <c r="A7" s="835" t="s">
        <v>285</v>
      </c>
      <c r="B7" s="828"/>
      <c r="C7" s="539"/>
      <c r="D7" s="259" t="s">
        <v>284</v>
      </c>
      <c r="E7" s="259"/>
      <c r="F7" s="259"/>
      <c r="G7" s="828" t="s">
        <v>283</v>
      </c>
      <c r="H7" s="828"/>
      <c r="I7" s="829"/>
      <c r="J7" s="526"/>
      <c r="K7" s="527"/>
      <c r="L7" s="527"/>
      <c r="M7" s="527"/>
      <c r="N7" s="528"/>
      <c r="O7" s="529"/>
    </row>
    <row r="8" spans="1:18" ht="15.75" customHeight="1" x14ac:dyDescent="0.15">
      <c r="A8" s="838" t="s">
        <v>306</v>
      </c>
      <c r="B8" s="839"/>
      <c r="C8" s="839"/>
      <c r="D8" s="839"/>
      <c r="E8" s="839"/>
      <c r="F8" s="840"/>
      <c r="G8" s="836"/>
      <c r="H8" s="837"/>
      <c r="I8" s="219" t="s">
        <v>18</v>
      </c>
      <c r="J8" s="530">
        <f>G8*C7*J7*12</f>
        <v>0</v>
      </c>
      <c r="K8" s="531">
        <f>G8*C7*K7*12</f>
        <v>0</v>
      </c>
      <c r="L8" s="531">
        <f>G8*C7*L7*12</f>
        <v>0</v>
      </c>
      <c r="M8" s="531">
        <f>G8*C7*M7*12</f>
        <v>0</v>
      </c>
      <c r="N8" s="531">
        <f>G8*C7*N7*12</f>
        <v>0</v>
      </c>
      <c r="O8" s="532">
        <f>G8*C7*O7*12</f>
        <v>0</v>
      </c>
    </row>
    <row r="9" spans="1:18" ht="15.75" customHeight="1" x14ac:dyDescent="0.15">
      <c r="A9" s="849" t="s">
        <v>266</v>
      </c>
      <c r="B9" s="845"/>
      <c r="C9" s="845"/>
      <c r="D9" s="845"/>
      <c r="E9" s="845"/>
      <c r="F9" s="845"/>
      <c r="G9" s="845"/>
      <c r="H9" s="845"/>
      <c r="I9" s="846"/>
      <c r="J9" s="533">
        <f t="shared" ref="J9:O9" si="0">SUM(J8:J8)</f>
        <v>0</v>
      </c>
      <c r="K9" s="534">
        <f t="shared" si="0"/>
        <v>0</v>
      </c>
      <c r="L9" s="534">
        <f t="shared" si="0"/>
        <v>0</v>
      </c>
      <c r="M9" s="534">
        <f t="shared" si="0"/>
        <v>0</v>
      </c>
      <c r="N9" s="534">
        <f t="shared" si="0"/>
        <v>0</v>
      </c>
      <c r="O9" s="535">
        <f t="shared" si="0"/>
        <v>0</v>
      </c>
    </row>
    <row r="10" spans="1:18" ht="15.75" customHeight="1" x14ac:dyDescent="0.15">
      <c r="A10" s="212"/>
      <c r="B10" s="212"/>
      <c r="C10" s="212"/>
      <c r="D10" s="212"/>
      <c r="E10" s="212"/>
      <c r="F10" s="212"/>
      <c r="G10" s="212"/>
      <c r="H10" s="212"/>
      <c r="I10" s="212"/>
      <c r="J10" s="211"/>
      <c r="K10" s="211"/>
      <c r="L10" s="211"/>
      <c r="M10" s="211"/>
      <c r="N10" s="211"/>
      <c r="O10" s="211"/>
    </row>
    <row r="11" spans="1:18" ht="15.75" customHeight="1" x14ac:dyDescent="0.15">
      <c r="A11" s="261" t="s">
        <v>305</v>
      </c>
      <c r="B11" s="260"/>
      <c r="C11" s="260"/>
      <c r="D11" s="260"/>
      <c r="E11" s="260"/>
      <c r="F11" s="260"/>
      <c r="G11" s="260"/>
      <c r="H11" s="260"/>
      <c r="I11" s="260"/>
      <c r="J11" s="260"/>
      <c r="K11" s="243" t="s">
        <v>294</v>
      </c>
      <c r="L11" s="245">
        <v>10.45</v>
      </c>
      <c r="M11" s="243"/>
      <c r="N11" s="244"/>
      <c r="O11" s="243" t="s">
        <v>293</v>
      </c>
    </row>
    <row r="12" spans="1:18" ht="15.75" customHeight="1" x14ac:dyDescent="0.15">
      <c r="A12" s="833"/>
      <c r="B12" s="834"/>
      <c r="C12" s="834"/>
      <c r="D12" s="834"/>
      <c r="E12" s="834"/>
      <c r="F12" s="834"/>
      <c r="G12" s="824" t="s">
        <v>292</v>
      </c>
      <c r="H12" s="825"/>
      <c r="I12" s="826"/>
      <c r="J12" s="242" t="s">
        <v>291</v>
      </c>
      <c r="K12" s="241" t="s">
        <v>290</v>
      </c>
      <c r="L12" s="240" t="s">
        <v>289</v>
      </c>
      <c r="M12" s="240" t="s">
        <v>288</v>
      </c>
      <c r="N12" s="240" t="s">
        <v>287</v>
      </c>
      <c r="O12" s="239" t="s">
        <v>286</v>
      </c>
    </row>
    <row r="13" spans="1:18" ht="15.75" customHeight="1" x14ac:dyDescent="0.15">
      <c r="A13" s="827" t="s">
        <v>304</v>
      </c>
      <c r="B13" s="825"/>
      <c r="C13" s="561">
        <f>SUM(E15:E19)</f>
        <v>0</v>
      </c>
      <c r="D13" s="259" t="s">
        <v>284</v>
      </c>
      <c r="E13" s="259"/>
      <c r="F13" s="259"/>
      <c r="G13" s="828"/>
      <c r="H13" s="828"/>
      <c r="I13" s="829"/>
      <c r="J13" s="541"/>
      <c r="K13" s="527"/>
      <c r="L13" s="527"/>
      <c r="M13" s="527"/>
      <c r="N13" s="528"/>
      <c r="O13" s="529"/>
    </row>
    <row r="14" spans="1:18" ht="15.75" customHeight="1" x14ac:dyDescent="0.15">
      <c r="A14" s="218"/>
      <c r="B14" s="850" t="s">
        <v>303</v>
      </c>
      <c r="C14" s="851"/>
      <c r="D14" s="851"/>
      <c r="E14" s="851"/>
      <c r="F14" s="851"/>
      <c r="G14" s="851"/>
      <c r="H14" s="258" t="s">
        <v>302</v>
      </c>
      <c r="I14" s="222"/>
      <c r="J14" s="257"/>
      <c r="K14" s="256"/>
      <c r="L14" s="256"/>
      <c r="M14" s="256"/>
      <c r="N14" s="255"/>
      <c r="O14" s="254"/>
    </row>
    <row r="15" spans="1:18" ht="15.75" customHeight="1" x14ac:dyDescent="0.15">
      <c r="A15" s="218"/>
      <c r="B15" s="253"/>
      <c r="C15" s="221" t="s">
        <v>278</v>
      </c>
      <c r="D15" s="227" t="s">
        <v>273</v>
      </c>
      <c r="E15" s="536"/>
      <c r="F15" s="228" t="s">
        <v>272</v>
      </c>
      <c r="G15" s="221"/>
      <c r="H15" s="537"/>
      <c r="I15" s="219" t="s">
        <v>270</v>
      </c>
      <c r="J15" s="542">
        <f>ROUNDDOWN($E15*$H15*365*$L$11*J$13/1000,)</f>
        <v>0</v>
      </c>
      <c r="K15" s="543">
        <f t="shared" ref="J15:O19" si="1">ROUNDDOWN($E15*$H15*365*$L$11*K$13/1000,)</f>
        <v>0</v>
      </c>
      <c r="L15" s="543">
        <f t="shared" si="1"/>
        <v>0</v>
      </c>
      <c r="M15" s="543">
        <f t="shared" si="1"/>
        <v>0</v>
      </c>
      <c r="N15" s="543">
        <f t="shared" si="1"/>
        <v>0</v>
      </c>
      <c r="O15" s="544">
        <f t="shared" si="1"/>
        <v>0</v>
      </c>
    </row>
    <row r="16" spans="1:18" ht="15.75" customHeight="1" x14ac:dyDescent="0.15">
      <c r="A16" s="218"/>
      <c r="B16" s="253"/>
      <c r="C16" s="221" t="s">
        <v>277</v>
      </c>
      <c r="D16" s="227" t="s">
        <v>273</v>
      </c>
      <c r="E16" s="536"/>
      <c r="F16" s="228" t="s">
        <v>272</v>
      </c>
      <c r="G16" s="221"/>
      <c r="H16" s="537"/>
      <c r="I16" s="219" t="s">
        <v>270</v>
      </c>
      <c r="J16" s="542">
        <f t="shared" si="1"/>
        <v>0</v>
      </c>
      <c r="K16" s="543">
        <f t="shared" si="1"/>
        <v>0</v>
      </c>
      <c r="L16" s="543">
        <f t="shared" si="1"/>
        <v>0</v>
      </c>
      <c r="M16" s="543">
        <f t="shared" si="1"/>
        <v>0</v>
      </c>
      <c r="N16" s="543">
        <f t="shared" si="1"/>
        <v>0</v>
      </c>
      <c r="O16" s="544">
        <f t="shared" si="1"/>
        <v>0</v>
      </c>
    </row>
    <row r="17" spans="1:15" ht="15.75" customHeight="1" x14ac:dyDescent="0.15">
      <c r="A17" s="218"/>
      <c r="B17" s="253"/>
      <c r="C17" s="221" t="s">
        <v>276</v>
      </c>
      <c r="D17" s="227" t="s">
        <v>273</v>
      </c>
      <c r="E17" s="536"/>
      <c r="F17" s="228" t="s">
        <v>272</v>
      </c>
      <c r="G17" s="221"/>
      <c r="H17" s="537"/>
      <c r="I17" s="219" t="s">
        <v>270</v>
      </c>
      <c r="J17" s="542">
        <f t="shared" si="1"/>
        <v>0</v>
      </c>
      <c r="K17" s="543">
        <f t="shared" si="1"/>
        <v>0</v>
      </c>
      <c r="L17" s="543">
        <f t="shared" si="1"/>
        <v>0</v>
      </c>
      <c r="M17" s="543">
        <f t="shared" si="1"/>
        <v>0</v>
      </c>
      <c r="N17" s="543">
        <f t="shared" si="1"/>
        <v>0</v>
      </c>
      <c r="O17" s="544">
        <f t="shared" si="1"/>
        <v>0</v>
      </c>
    </row>
    <row r="18" spans="1:15" ht="15.75" customHeight="1" x14ac:dyDescent="0.15">
      <c r="A18" s="218"/>
      <c r="B18" s="253"/>
      <c r="C18" s="221" t="s">
        <v>275</v>
      </c>
      <c r="D18" s="227" t="s">
        <v>273</v>
      </c>
      <c r="E18" s="536"/>
      <c r="F18" s="228" t="s">
        <v>272</v>
      </c>
      <c r="G18" s="221"/>
      <c r="H18" s="537"/>
      <c r="I18" s="219" t="s">
        <v>270</v>
      </c>
      <c r="J18" s="542">
        <f t="shared" si="1"/>
        <v>0</v>
      </c>
      <c r="K18" s="543">
        <f t="shared" si="1"/>
        <v>0</v>
      </c>
      <c r="L18" s="543">
        <f t="shared" si="1"/>
        <v>0</v>
      </c>
      <c r="M18" s="543">
        <f t="shared" si="1"/>
        <v>0</v>
      </c>
      <c r="N18" s="543">
        <f t="shared" si="1"/>
        <v>0</v>
      </c>
      <c r="O18" s="544">
        <f t="shared" si="1"/>
        <v>0</v>
      </c>
    </row>
    <row r="19" spans="1:15" ht="15.75" customHeight="1" x14ac:dyDescent="0.15">
      <c r="A19" s="218"/>
      <c r="B19" s="252"/>
      <c r="C19" s="221" t="s">
        <v>274</v>
      </c>
      <c r="D19" s="227" t="s">
        <v>273</v>
      </c>
      <c r="E19" s="536"/>
      <c r="F19" s="228" t="s">
        <v>272</v>
      </c>
      <c r="G19" s="221"/>
      <c r="H19" s="537"/>
      <c r="I19" s="219" t="s">
        <v>270</v>
      </c>
      <c r="J19" s="542">
        <f t="shared" si="1"/>
        <v>0</v>
      </c>
      <c r="K19" s="543">
        <f t="shared" si="1"/>
        <v>0</v>
      </c>
      <c r="L19" s="543">
        <f t="shared" si="1"/>
        <v>0</v>
      </c>
      <c r="M19" s="543">
        <f t="shared" si="1"/>
        <v>0</v>
      </c>
      <c r="N19" s="543">
        <f t="shared" si="1"/>
        <v>0</v>
      </c>
      <c r="O19" s="544">
        <f t="shared" si="1"/>
        <v>0</v>
      </c>
    </row>
    <row r="20" spans="1:15" ht="15.75" customHeight="1" x14ac:dyDescent="0.15">
      <c r="A20" s="218"/>
      <c r="B20" s="830" t="s">
        <v>271</v>
      </c>
      <c r="C20" s="822"/>
      <c r="D20" s="822"/>
      <c r="E20" s="822"/>
      <c r="F20" s="823"/>
      <c r="G20" s="221"/>
      <c r="H20" s="537"/>
      <c r="I20" s="219" t="s">
        <v>270</v>
      </c>
      <c r="J20" s="542">
        <f>ROUNDDOWN($C$13*$H20*365*$L$11*J$13/1000,)</f>
        <v>0</v>
      </c>
      <c r="K20" s="543">
        <f t="shared" ref="K20:O25" si="2">ROUNDDOWN($C$13*$H20*365*$L$11*K$13/1000,)</f>
        <v>0</v>
      </c>
      <c r="L20" s="543">
        <f t="shared" si="2"/>
        <v>0</v>
      </c>
      <c r="M20" s="543">
        <f t="shared" si="2"/>
        <v>0</v>
      </c>
      <c r="N20" s="543">
        <f t="shared" si="2"/>
        <v>0</v>
      </c>
      <c r="O20" s="544">
        <f t="shared" si="2"/>
        <v>0</v>
      </c>
    </row>
    <row r="21" spans="1:15" ht="15.75" customHeight="1" x14ac:dyDescent="0.15">
      <c r="A21" s="218"/>
      <c r="B21" s="831"/>
      <c r="C21" s="822"/>
      <c r="D21" s="822"/>
      <c r="E21" s="822"/>
      <c r="F21" s="823"/>
      <c r="G21" s="221"/>
      <c r="H21" s="537"/>
      <c r="I21" s="219" t="s">
        <v>270</v>
      </c>
      <c r="J21" s="542">
        <f t="shared" ref="J21:J25" si="3">ROUNDDOWN($C$13*$H21*365*$L$11*J$13/1000,)</f>
        <v>0</v>
      </c>
      <c r="K21" s="543">
        <f t="shared" si="2"/>
        <v>0</v>
      </c>
      <c r="L21" s="543">
        <f t="shared" si="2"/>
        <v>0</v>
      </c>
      <c r="M21" s="543">
        <f t="shared" si="2"/>
        <v>0</v>
      </c>
      <c r="N21" s="543">
        <f t="shared" si="2"/>
        <v>0</v>
      </c>
      <c r="O21" s="544">
        <f t="shared" si="2"/>
        <v>0</v>
      </c>
    </row>
    <row r="22" spans="1:15" ht="15.75" customHeight="1" x14ac:dyDescent="0.15">
      <c r="A22" s="218"/>
      <c r="B22" s="831"/>
      <c r="C22" s="822"/>
      <c r="D22" s="822"/>
      <c r="E22" s="822"/>
      <c r="F22" s="823"/>
      <c r="G22" s="221"/>
      <c r="H22" s="537"/>
      <c r="I22" s="219" t="s">
        <v>270</v>
      </c>
      <c r="J22" s="542">
        <f t="shared" si="3"/>
        <v>0</v>
      </c>
      <c r="K22" s="543">
        <f t="shared" si="2"/>
        <v>0</v>
      </c>
      <c r="L22" s="543">
        <f t="shared" si="2"/>
        <v>0</v>
      </c>
      <c r="M22" s="543">
        <f t="shared" si="2"/>
        <v>0</v>
      </c>
      <c r="N22" s="543">
        <f t="shared" si="2"/>
        <v>0</v>
      </c>
      <c r="O22" s="544">
        <f t="shared" si="2"/>
        <v>0</v>
      </c>
    </row>
    <row r="23" spans="1:15" ht="15.75" customHeight="1" x14ac:dyDescent="0.15">
      <c r="A23" s="218"/>
      <c r="B23" s="831"/>
      <c r="C23" s="822"/>
      <c r="D23" s="822"/>
      <c r="E23" s="822"/>
      <c r="F23" s="823"/>
      <c r="G23" s="221"/>
      <c r="H23" s="537"/>
      <c r="I23" s="219" t="s">
        <v>270</v>
      </c>
      <c r="J23" s="542">
        <f t="shared" si="3"/>
        <v>0</v>
      </c>
      <c r="K23" s="543">
        <f t="shared" si="2"/>
        <v>0</v>
      </c>
      <c r="L23" s="543">
        <f t="shared" si="2"/>
        <v>0</v>
      </c>
      <c r="M23" s="543">
        <f t="shared" si="2"/>
        <v>0</v>
      </c>
      <c r="N23" s="543">
        <f t="shared" si="2"/>
        <v>0</v>
      </c>
      <c r="O23" s="544">
        <f t="shared" si="2"/>
        <v>0</v>
      </c>
    </row>
    <row r="24" spans="1:15" ht="15.75" customHeight="1" x14ac:dyDescent="0.15">
      <c r="A24" s="218"/>
      <c r="B24" s="831"/>
      <c r="C24" s="822"/>
      <c r="D24" s="822"/>
      <c r="E24" s="822"/>
      <c r="F24" s="823"/>
      <c r="G24" s="221"/>
      <c r="H24" s="537"/>
      <c r="I24" s="219" t="s">
        <v>270</v>
      </c>
      <c r="J24" s="542">
        <f t="shared" si="3"/>
        <v>0</v>
      </c>
      <c r="K24" s="543">
        <f t="shared" si="2"/>
        <v>0</v>
      </c>
      <c r="L24" s="543">
        <f t="shared" si="2"/>
        <v>0</v>
      </c>
      <c r="M24" s="543">
        <f t="shared" si="2"/>
        <v>0</v>
      </c>
      <c r="N24" s="543">
        <f t="shared" si="2"/>
        <v>0</v>
      </c>
      <c r="O24" s="544">
        <f t="shared" si="2"/>
        <v>0</v>
      </c>
    </row>
    <row r="25" spans="1:15" ht="15.75" customHeight="1" x14ac:dyDescent="0.15">
      <c r="A25" s="218"/>
      <c r="B25" s="832"/>
      <c r="C25" s="822"/>
      <c r="D25" s="822"/>
      <c r="E25" s="822"/>
      <c r="F25" s="823"/>
      <c r="G25" s="226"/>
      <c r="H25" s="538"/>
      <c r="I25" s="250" t="s">
        <v>270</v>
      </c>
      <c r="J25" s="545">
        <f t="shared" si="3"/>
        <v>0</v>
      </c>
      <c r="K25" s="546">
        <f t="shared" si="2"/>
        <v>0</v>
      </c>
      <c r="L25" s="546">
        <f t="shared" si="2"/>
        <v>0</v>
      </c>
      <c r="M25" s="546">
        <f t="shared" si="2"/>
        <v>0</v>
      </c>
      <c r="N25" s="546">
        <f t="shared" si="2"/>
        <v>0</v>
      </c>
      <c r="O25" s="547">
        <f t="shared" si="2"/>
        <v>0</v>
      </c>
    </row>
    <row r="26" spans="1:15" ht="15.75" customHeight="1" x14ac:dyDescent="0.15">
      <c r="A26" s="844" t="s">
        <v>269</v>
      </c>
      <c r="B26" s="845"/>
      <c r="C26" s="845"/>
      <c r="D26" s="845"/>
      <c r="E26" s="845"/>
      <c r="F26" s="845"/>
      <c r="G26" s="845"/>
      <c r="H26" s="845"/>
      <c r="I26" s="846"/>
      <c r="J26" s="533">
        <f t="shared" ref="J26:O26" si="4">SUM(J15:J25)</f>
        <v>0</v>
      </c>
      <c r="K26" s="549">
        <f t="shared" si="4"/>
        <v>0</v>
      </c>
      <c r="L26" s="534">
        <f t="shared" si="4"/>
        <v>0</v>
      </c>
      <c r="M26" s="534">
        <f t="shared" si="4"/>
        <v>0</v>
      </c>
      <c r="N26" s="558">
        <f t="shared" si="4"/>
        <v>0</v>
      </c>
      <c r="O26" s="535">
        <f t="shared" si="4"/>
        <v>0</v>
      </c>
    </row>
    <row r="27" spans="1:15" ht="15.75" customHeight="1" x14ac:dyDescent="0.15">
      <c r="A27" s="225"/>
      <c r="B27" s="852"/>
      <c r="C27" s="853"/>
      <c r="D27" s="853"/>
      <c r="E27" s="853"/>
      <c r="F27" s="854"/>
      <c r="G27" s="251"/>
      <c r="H27" s="559"/>
      <c r="I27" s="236" t="s">
        <v>18</v>
      </c>
      <c r="J27" s="550">
        <f>ROUNDDOWN($C$13*$H27*365*J$13/1000,)</f>
        <v>0</v>
      </c>
      <c r="K27" s="551">
        <f t="shared" ref="K27:O30" si="5">ROUNDDOWN($C$13*$H27*365*K$13/1000,)</f>
        <v>0</v>
      </c>
      <c r="L27" s="552">
        <f t="shared" si="5"/>
        <v>0</v>
      </c>
      <c r="M27" s="552">
        <f t="shared" si="5"/>
        <v>0</v>
      </c>
      <c r="N27" s="552">
        <f t="shared" si="5"/>
        <v>0</v>
      </c>
      <c r="O27" s="553">
        <f t="shared" si="5"/>
        <v>0</v>
      </c>
    </row>
    <row r="28" spans="1:15" ht="15.75" customHeight="1" x14ac:dyDescent="0.15">
      <c r="A28" s="218"/>
      <c r="B28" s="821"/>
      <c r="C28" s="822"/>
      <c r="D28" s="822"/>
      <c r="E28" s="822"/>
      <c r="F28" s="823"/>
      <c r="G28" s="221"/>
      <c r="H28" s="536"/>
      <c r="I28" s="219" t="s">
        <v>18</v>
      </c>
      <c r="J28" s="554">
        <f t="shared" ref="J28:J30" si="6">ROUNDDOWN($C$13*$H28*365*J$13/1000,)</f>
        <v>0</v>
      </c>
      <c r="K28" s="555">
        <f t="shared" si="5"/>
        <v>0</v>
      </c>
      <c r="L28" s="543">
        <f t="shared" si="5"/>
        <v>0</v>
      </c>
      <c r="M28" s="543">
        <f t="shared" si="5"/>
        <v>0</v>
      </c>
      <c r="N28" s="543">
        <f t="shared" si="5"/>
        <v>0</v>
      </c>
      <c r="O28" s="544">
        <f t="shared" si="5"/>
        <v>0</v>
      </c>
    </row>
    <row r="29" spans="1:15" ht="15.75" customHeight="1" x14ac:dyDescent="0.15">
      <c r="A29" s="218"/>
      <c r="B29" s="821"/>
      <c r="C29" s="822"/>
      <c r="D29" s="822"/>
      <c r="E29" s="822"/>
      <c r="F29" s="823"/>
      <c r="G29" s="221"/>
      <c r="H29" s="536"/>
      <c r="I29" s="219" t="s">
        <v>18</v>
      </c>
      <c r="J29" s="554">
        <f t="shared" si="6"/>
        <v>0</v>
      </c>
      <c r="K29" s="555">
        <f t="shared" si="5"/>
        <v>0</v>
      </c>
      <c r="L29" s="543">
        <f t="shared" si="5"/>
        <v>0</v>
      </c>
      <c r="M29" s="543">
        <f t="shared" si="5"/>
        <v>0</v>
      </c>
      <c r="N29" s="543">
        <f t="shared" si="5"/>
        <v>0</v>
      </c>
      <c r="O29" s="544">
        <f t="shared" si="5"/>
        <v>0</v>
      </c>
    </row>
    <row r="30" spans="1:15" ht="15.75" customHeight="1" x14ac:dyDescent="0.15">
      <c r="A30" s="218"/>
      <c r="B30" s="841"/>
      <c r="C30" s="842"/>
      <c r="D30" s="842"/>
      <c r="E30" s="842"/>
      <c r="F30" s="843"/>
      <c r="G30" s="226"/>
      <c r="H30" s="560"/>
      <c r="I30" s="250" t="s">
        <v>18</v>
      </c>
      <c r="J30" s="556">
        <f t="shared" si="6"/>
        <v>0</v>
      </c>
      <c r="K30" s="557">
        <f t="shared" si="5"/>
        <v>0</v>
      </c>
      <c r="L30" s="546">
        <f t="shared" si="5"/>
        <v>0</v>
      </c>
      <c r="M30" s="546">
        <f t="shared" si="5"/>
        <v>0</v>
      </c>
      <c r="N30" s="546">
        <f t="shared" si="5"/>
        <v>0</v>
      </c>
      <c r="O30" s="547">
        <f t="shared" si="5"/>
        <v>0</v>
      </c>
    </row>
    <row r="31" spans="1:15" ht="15.75" customHeight="1" x14ac:dyDescent="0.15">
      <c r="A31" s="844" t="s">
        <v>267</v>
      </c>
      <c r="B31" s="845"/>
      <c r="C31" s="845"/>
      <c r="D31" s="845"/>
      <c r="E31" s="845"/>
      <c r="F31" s="845"/>
      <c r="G31" s="845"/>
      <c r="H31" s="845"/>
      <c r="I31" s="846"/>
      <c r="J31" s="533">
        <f t="shared" ref="J31:O31" si="7">SUM(J27:J30)</f>
        <v>0</v>
      </c>
      <c r="K31" s="549">
        <f t="shared" si="7"/>
        <v>0</v>
      </c>
      <c r="L31" s="534">
        <f t="shared" si="7"/>
        <v>0</v>
      </c>
      <c r="M31" s="534">
        <f t="shared" si="7"/>
        <v>0</v>
      </c>
      <c r="N31" s="558">
        <f t="shared" si="7"/>
        <v>0</v>
      </c>
      <c r="O31" s="535">
        <f t="shared" si="7"/>
        <v>0</v>
      </c>
    </row>
    <row r="32" spans="1:15" ht="15.75" customHeight="1" x14ac:dyDescent="0.15">
      <c r="A32" s="849" t="s">
        <v>266</v>
      </c>
      <c r="B32" s="845"/>
      <c r="C32" s="845"/>
      <c r="D32" s="845"/>
      <c r="E32" s="845"/>
      <c r="F32" s="845"/>
      <c r="G32" s="845"/>
      <c r="H32" s="845"/>
      <c r="I32" s="846"/>
      <c r="J32" s="533">
        <f t="shared" ref="J32:O32" si="8">SUM(J31,J26)</f>
        <v>0</v>
      </c>
      <c r="K32" s="549">
        <f t="shared" si="8"/>
        <v>0</v>
      </c>
      <c r="L32" s="534">
        <f t="shared" si="8"/>
        <v>0</v>
      </c>
      <c r="M32" s="534">
        <f t="shared" si="8"/>
        <v>0</v>
      </c>
      <c r="N32" s="558">
        <f t="shared" si="8"/>
        <v>0</v>
      </c>
      <c r="O32" s="535">
        <f t="shared" si="8"/>
        <v>0</v>
      </c>
    </row>
    <row r="33" spans="1:15" ht="11.25" customHeight="1" x14ac:dyDescent="0.15">
      <c r="A33" s="212"/>
      <c r="B33" s="212"/>
      <c r="C33" s="212"/>
      <c r="D33" s="212"/>
      <c r="E33" s="212"/>
      <c r="F33" s="212"/>
      <c r="G33" s="212"/>
      <c r="H33" s="212"/>
      <c r="I33" s="212"/>
      <c r="J33" s="211"/>
      <c r="K33" s="211"/>
      <c r="L33" s="211"/>
      <c r="M33" s="211"/>
      <c r="N33" s="211"/>
      <c r="O33" s="211"/>
    </row>
    <row r="34" spans="1:15" ht="15.75" customHeight="1" x14ac:dyDescent="0.15">
      <c r="A34" s="261" t="s">
        <v>301</v>
      </c>
      <c r="B34" s="260"/>
      <c r="C34" s="260"/>
      <c r="D34" s="260"/>
      <c r="E34" s="260"/>
      <c r="F34" s="260"/>
      <c r="G34" s="260"/>
      <c r="H34" s="260"/>
      <c r="I34" s="260"/>
      <c r="J34" s="260"/>
      <c r="K34" s="243" t="s">
        <v>294</v>
      </c>
      <c r="L34" s="245">
        <v>10.45</v>
      </c>
      <c r="M34" s="243"/>
      <c r="N34" s="244"/>
      <c r="O34" s="243" t="s">
        <v>293</v>
      </c>
    </row>
    <row r="35" spans="1:15" ht="15.75" customHeight="1" x14ac:dyDescent="0.15">
      <c r="A35" s="833"/>
      <c r="B35" s="834"/>
      <c r="C35" s="834"/>
      <c r="D35" s="834"/>
      <c r="E35" s="834"/>
      <c r="F35" s="834"/>
      <c r="G35" s="824" t="s">
        <v>292</v>
      </c>
      <c r="H35" s="825"/>
      <c r="I35" s="826"/>
      <c r="J35" s="242" t="s">
        <v>291</v>
      </c>
      <c r="K35" s="241" t="s">
        <v>290</v>
      </c>
      <c r="L35" s="240" t="s">
        <v>289</v>
      </c>
      <c r="M35" s="240" t="s">
        <v>288</v>
      </c>
      <c r="N35" s="240" t="s">
        <v>287</v>
      </c>
      <c r="O35" s="239" t="s">
        <v>286</v>
      </c>
    </row>
    <row r="36" spans="1:15" ht="15.75" customHeight="1" x14ac:dyDescent="0.15">
      <c r="A36" s="835" t="s">
        <v>285</v>
      </c>
      <c r="B36" s="828"/>
      <c r="C36" s="548">
        <f>SUM(E38:E42)</f>
        <v>0</v>
      </c>
      <c r="D36" s="259" t="s">
        <v>284</v>
      </c>
      <c r="E36" s="259"/>
      <c r="F36" s="259"/>
      <c r="G36" s="828" t="s">
        <v>283</v>
      </c>
      <c r="H36" s="828"/>
      <c r="I36" s="829"/>
      <c r="J36" s="541"/>
      <c r="K36" s="527"/>
      <c r="L36" s="527"/>
      <c r="M36" s="527"/>
      <c r="N36" s="528"/>
      <c r="O36" s="529"/>
    </row>
    <row r="37" spans="1:15" ht="15.75" customHeight="1" x14ac:dyDescent="0.15">
      <c r="A37" s="218"/>
      <c r="B37" s="847" t="s">
        <v>298</v>
      </c>
      <c r="C37" s="848"/>
      <c r="D37" s="848"/>
      <c r="E37" s="855" t="s">
        <v>281</v>
      </c>
      <c r="F37" s="855"/>
      <c r="G37" s="855"/>
      <c r="H37" s="258" t="s">
        <v>280</v>
      </c>
      <c r="I37" s="222" t="s">
        <v>279</v>
      </c>
      <c r="J37" s="257"/>
      <c r="K37" s="256"/>
      <c r="L37" s="256"/>
      <c r="M37" s="256"/>
      <c r="N37" s="255"/>
      <c r="O37" s="254"/>
    </row>
    <row r="38" spans="1:15" ht="15.75" customHeight="1" x14ac:dyDescent="0.15">
      <c r="A38" s="218"/>
      <c r="B38" s="253"/>
      <c r="C38" s="221" t="s">
        <v>278</v>
      </c>
      <c r="D38" s="227" t="s">
        <v>273</v>
      </c>
      <c r="E38" s="536"/>
      <c r="F38" s="228" t="s">
        <v>272</v>
      </c>
      <c r="G38" s="221"/>
      <c r="H38" s="227">
        <v>670</v>
      </c>
      <c r="I38" s="219" t="s">
        <v>270</v>
      </c>
      <c r="J38" s="542">
        <f t="shared" ref="J38:O42" si="9">ROUNDDOWN($E38*$H38*365*$L$34*J$36/1000,)</f>
        <v>0</v>
      </c>
      <c r="K38" s="543">
        <f t="shared" si="9"/>
        <v>0</v>
      </c>
      <c r="L38" s="543">
        <f t="shared" si="9"/>
        <v>0</v>
      </c>
      <c r="M38" s="543">
        <f t="shared" si="9"/>
        <v>0</v>
      </c>
      <c r="N38" s="543">
        <f t="shared" si="9"/>
        <v>0</v>
      </c>
      <c r="O38" s="544">
        <f t="shared" si="9"/>
        <v>0</v>
      </c>
    </row>
    <row r="39" spans="1:15" ht="15.75" customHeight="1" x14ac:dyDescent="0.15">
      <c r="A39" s="218"/>
      <c r="B39" s="253"/>
      <c r="C39" s="221" t="s">
        <v>277</v>
      </c>
      <c r="D39" s="227" t="s">
        <v>273</v>
      </c>
      <c r="E39" s="536"/>
      <c r="F39" s="228" t="s">
        <v>272</v>
      </c>
      <c r="G39" s="221"/>
      <c r="H39" s="227">
        <v>740</v>
      </c>
      <c r="I39" s="219" t="s">
        <v>270</v>
      </c>
      <c r="J39" s="542">
        <f t="shared" si="9"/>
        <v>0</v>
      </c>
      <c r="K39" s="543">
        <f t="shared" si="9"/>
        <v>0</v>
      </c>
      <c r="L39" s="543">
        <f t="shared" si="9"/>
        <v>0</v>
      </c>
      <c r="M39" s="543">
        <f t="shared" si="9"/>
        <v>0</v>
      </c>
      <c r="N39" s="543">
        <f t="shared" si="9"/>
        <v>0</v>
      </c>
      <c r="O39" s="544">
        <f t="shared" si="9"/>
        <v>0</v>
      </c>
    </row>
    <row r="40" spans="1:15" ht="15.75" customHeight="1" x14ac:dyDescent="0.15">
      <c r="A40" s="218"/>
      <c r="B40" s="253"/>
      <c r="C40" s="221" t="s">
        <v>276</v>
      </c>
      <c r="D40" s="227" t="s">
        <v>273</v>
      </c>
      <c r="E40" s="536"/>
      <c r="F40" s="228" t="s">
        <v>272</v>
      </c>
      <c r="G40" s="221"/>
      <c r="H40" s="227">
        <v>815</v>
      </c>
      <c r="I40" s="219" t="s">
        <v>270</v>
      </c>
      <c r="J40" s="542">
        <f t="shared" si="9"/>
        <v>0</v>
      </c>
      <c r="K40" s="543">
        <f t="shared" si="9"/>
        <v>0</v>
      </c>
      <c r="L40" s="543">
        <f t="shared" si="9"/>
        <v>0</v>
      </c>
      <c r="M40" s="543">
        <f t="shared" si="9"/>
        <v>0</v>
      </c>
      <c r="N40" s="543">
        <f t="shared" si="9"/>
        <v>0</v>
      </c>
      <c r="O40" s="544">
        <f t="shared" si="9"/>
        <v>0</v>
      </c>
    </row>
    <row r="41" spans="1:15" ht="15.75" customHeight="1" x14ac:dyDescent="0.15">
      <c r="A41" s="218"/>
      <c r="B41" s="253"/>
      <c r="C41" s="221" t="s">
        <v>275</v>
      </c>
      <c r="D41" s="227" t="s">
        <v>273</v>
      </c>
      <c r="E41" s="536"/>
      <c r="F41" s="228" t="s">
        <v>272</v>
      </c>
      <c r="G41" s="221"/>
      <c r="H41" s="227">
        <v>886</v>
      </c>
      <c r="I41" s="219" t="s">
        <v>270</v>
      </c>
      <c r="J41" s="542">
        <f t="shared" si="9"/>
        <v>0</v>
      </c>
      <c r="K41" s="543">
        <f t="shared" si="9"/>
        <v>0</v>
      </c>
      <c r="L41" s="543">
        <f t="shared" si="9"/>
        <v>0</v>
      </c>
      <c r="M41" s="543">
        <f t="shared" si="9"/>
        <v>0</v>
      </c>
      <c r="N41" s="543">
        <f t="shared" si="9"/>
        <v>0</v>
      </c>
      <c r="O41" s="544">
        <f t="shared" si="9"/>
        <v>0</v>
      </c>
    </row>
    <row r="42" spans="1:15" ht="15.75" customHeight="1" x14ac:dyDescent="0.15">
      <c r="A42" s="218"/>
      <c r="B42" s="252"/>
      <c r="C42" s="221" t="s">
        <v>274</v>
      </c>
      <c r="D42" s="227" t="s">
        <v>273</v>
      </c>
      <c r="E42" s="536"/>
      <c r="F42" s="228" t="s">
        <v>272</v>
      </c>
      <c r="G42" s="221"/>
      <c r="H42" s="227">
        <v>955</v>
      </c>
      <c r="I42" s="219" t="s">
        <v>270</v>
      </c>
      <c r="J42" s="542">
        <f t="shared" si="9"/>
        <v>0</v>
      </c>
      <c r="K42" s="543">
        <f t="shared" si="9"/>
        <v>0</v>
      </c>
      <c r="L42" s="543">
        <f t="shared" si="9"/>
        <v>0</v>
      </c>
      <c r="M42" s="543">
        <f t="shared" si="9"/>
        <v>0</v>
      </c>
      <c r="N42" s="543">
        <f t="shared" si="9"/>
        <v>0</v>
      </c>
      <c r="O42" s="544">
        <f t="shared" si="9"/>
        <v>0</v>
      </c>
    </row>
    <row r="43" spans="1:15" ht="15.75" customHeight="1" x14ac:dyDescent="0.15">
      <c r="A43" s="218"/>
      <c r="B43" s="830" t="s">
        <v>271</v>
      </c>
      <c r="C43" s="822"/>
      <c r="D43" s="822"/>
      <c r="E43" s="822"/>
      <c r="F43" s="823"/>
      <c r="G43" s="221"/>
      <c r="H43" s="537"/>
      <c r="I43" s="219" t="s">
        <v>270</v>
      </c>
      <c r="J43" s="542">
        <f t="shared" ref="J43:O48" si="10">ROUNDDOWN($H43*$C$36*J$36*365*$L$34/1000,)</f>
        <v>0</v>
      </c>
      <c r="K43" s="543">
        <f t="shared" si="10"/>
        <v>0</v>
      </c>
      <c r="L43" s="543">
        <f t="shared" si="10"/>
        <v>0</v>
      </c>
      <c r="M43" s="543">
        <f t="shared" si="10"/>
        <v>0</v>
      </c>
      <c r="N43" s="543">
        <f t="shared" si="10"/>
        <v>0</v>
      </c>
      <c r="O43" s="544">
        <f t="shared" si="10"/>
        <v>0</v>
      </c>
    </row>
    <row r="44" spans="1:15" ht="15.75" customHeight="1" x14ac:dyDescent="0.15">
      <c r="A44" s="218"/>
      <c r="B44" s="831"/>
      <c r="C44" s="822"/>
      <c r="D44" s="822"/>
      <c r="E44" s="822"/>
      <c r="F44" s="823"/>
      <c r="G44" s="221"/>
      <c r="H44" s="537"/>
      <c r="I44" s="219" t="s">
        <v>270</v>
      </c>
      <c r="J44" s="542">
        <f t="shared" si="10"/>
        <v>0</v>
      </c>
      <c r="K44" s="543">
        <f t="shared" si="10"/>
        <v>0</v>
      </c>
      <c r="L44" s="543">
        <f t="shared" si="10"/>
        <v>0</v>
      </c>
      <c r="M44" s="543">
        <f t="shared" si="10"/>
        <v>0</v>
      </c>
      <c r="N44" s="543">
        <f t="shared" si="10"/>
        <v>0</v>
      </c>
      <c r="O44" s="544">
        <f t="shared" si="10"/>
        <v>0</v>
      </c>
    </row>
    <row r="45" spans="1:15" ht="15.75" customHeight="1" x14ac:dyDescent="0.15">
      <c r="A45" s="218"/>
      <c r="B45" s="831"/>
      <c r="C45" s="822"/>
      <c r="D45" s="822"/>
      <c r="E45" s="822"/>
      <c r="F45" s="823"/>
      <c r="G45" s="221"/>
      <c r="H45" s="537"/>
      <c r="I45" s="219" t="s">
        <v>270</v>
      </c>
      <c r="J45" s="542">
        <f t="shared" si="10"/>
        <v>0</v>
      </c>
      <c r="K45" s="543">
        <f t="shared" si="10"/>
        <v>0</v>
      </c>
      <c r="L45" s="543">
        <f t="shared" si="10"/>
        <v>0</v>
      </c>
      <c r="M45" s="543">
        <f t="shared" si="10"/>
        <v>0</v>
      </c>
      <c r="N45" s="543">
        <f t="shared" si="10"/>
        <v>0</v>
      </c>
      <c r="O45" s="544">
        <f t="shared" si="10"/>
        <v>0</v>
      </c>
    </row>
    <row r="46" spans="1:15" ht="15.75" customHeight="1" x14ac:dyDescent="0.15">
      <c r="A46" s="218"/>
      <c r="B46" s="831"/>
      <c r="C46" s="822"/>
      <c r="D46" s="822"/>
      <c r="E46" s="822"/>
      <c r="F46" s="823"/>
      <c r="G46" s="221"/>
      <c r="H46" s="537"/>
      <c r="I46" s="219" t="s">
        <v>270</v>
      </c>
      <c r="J46" s="542">
        <f t="shared" si="10"/>
        <v>0</v>
      </c>
      <c r="K46" s="543">
        <f t="shared" si="10"/>
        <v>0</v>
      </c>
      <c r="L46" s="543">
        <f t="shared" si="10"/>
        <v>0</v>
      </c>
      <c r="M46" s="543">
        <f t="shared" si="10"/>
        <v>0</v>
      </c>
      <c r="N46" s="543">
        <f t="shared" si="10"/>
        <v>0</v>
      </c>
      <c r="O46" s="544">
        <f t="shared" si="10"/>
        <v>0</v>
      </c>
    </row>
    <row r="47" spans="1:15" ht="15.75" customHeight="1" x14ac:dyDescent="0.15">
      <c r="A47" s="218"/>
      <c r="B47" s="831"/>
      <c r="C47" s="822"/>
      <c r="D47" s="822"/>
      <c r="E47" s="822"/>
      <c r="F47" s="823"/>
      <c r="G47" s="221"/>
      <c r="H47" s="537"/>
      <c r="I47" s="219" t="s">
        <v>270</v>
      </c>
      <c r="J47" s="542">
        <f t="shared" si="10"/>
        <v>0</v>
      </c>
      <c r="K47" s="543">
        <f t="shared" si="10"/>
        <v>0</v>
      </c>
      <c r="L47" s="543">
        <f t="shared" si="10"/>
        <v>0</v>
      </c>
      <c r="M47" s="543">
        <f t="shared" si="10"/>
        <v>0</v>
      </c>
      <c r="N47" s="543">
        <f t="shared" si="10"/>
        <v>0</v>
      </c>
      <c r="O47" s="544">
        <f t="shared" si="10"/>
        <v>0</v>
      </c>
    </row>
    <row r="48" spans="1:15" ht="15.75" customHeight="1" x14ac:dyDescent="0.15">
      <c r="A48" s="218"/>
      <c r="B48" s="832"/>
      <c r="C48" s="822"/>
      <c r="D48" s="822"/>
      <c r="E48" s="822"/>
      <c r="F48" s="823"/>
      <c r="G48" s="226"/>
      <c r="H48" s="538"/>
      <c r="I48" s="250" t="s">
        <v>270</v>
      </c>
      <c r="J48" s="545">
        <f t="shared" si="10"/>
        <v>0</v>
      </c>
      <c r="K48" s="546">
        <f t="shared" si="10"/>
        <v>0</v>
      </c>
      <c r="L48" s="546">
        <f t="shared" si="10"/>
        <v>0</v>
      </c>
      <c r="M48" s="546">
        <f t="shared" si="10"/>
        <v>0</v>
      </c>
      <c r="N48" s="546">
        <f t="shared" si="10"/>
        <v>0</v>
      </c>
      <c r="O48" s="547">
        <f t="shared" si="10"/>
        <v>0</v>
      </c>
    </row>
    <row r="49" spans="1:15" ht="15.75" customHeight="1" x14ac:dyDescent="0.15">
      <c r="A49" s="844" t="s">
        <v>269</v>
      </c>
      <c r="B49" s="845"/>
      <c r="C49" s="845"/>
      <c r="D49" s="845"/>
      <c r="E49" s="845"/>
      <c r="F49" s="845"/>
      <c r="G49" s="845"/>
      <c r="H49" s="845"/>
      <c r="I49" s="846"/>
      <c r="J49" s="533">
        <f t="shared" ref="J49:O49" si="11">SUM(J38:J48)</f>
        <v>0</v>
      </c>
      <c r="K49" s="549">
        <f t="shared" si="11"/>
        <v>0</v>
      </c>
      <c r="L49" s="534">
        <f t="shared" si="11"/>
        <v>0</v>
      </c>
      <c r="M49" s="534">
        <f t="shared" si="11"/>
        <v>0</v>
      </c>
      <c r="N49" s="558">
        <f t="shared" si="11"/>
        <v>0</v>
      </c>
      <c r="O49" s="535">
        <f t="shared" si="11"/>
        <v>0</v>
      </c>
    </row>
    <row r="50" spans="1:15" ht="15.75" customHeight="1" x14ac:dyDescent="0.15">
      <c r="A50" s="225"/>
      <c r="B50" s="860" t="s">
        <v>296</v>
      </c>
      <c r="C50" s="861"/>
      <c r="D50" s="861"/>
      <c r="E50" s="861"/>
      <c r="F50" s="862"/>
      <c r="G50" s="251"/>
      <c r="H50" s="223">
        <v>2066</v>
      </c>
      <c r="I50" s="236" t="s">
        <v>18</v>
      </c>
      <c r="J50" s="550">
        <f t="shared" ref="J50:O53" si="12">ROUNDDOWN($H50*$C$36*J$36*365/1000,)</f>
        <v>0</v>
      </c>
      <c r="K50" s="551">
        <f t="shared" si="12"/>
        <v>0</v>
      </c>
      <c r="L50" s="552">
        <f t="shared" si="12"/>
        <v>0</v>
      </c>
      <c r="M50" s="552">
        <f t="shared" si="12"/>
        <v>0</v>
      </c>
      <c r="N50" s="552">
        <f t="shared" si="12"/>
        <v>0</v>
      </c>
      <c r="O50" s="553">
        <f t="shared" si="12"/>
        <v>0</v>
      </c>
    </row>
    <row r="51" spans="1:15" ht="15.75" customHeight="1" x14ac:dyDescent="0.15">
      <c r="A51" s="218"/>
      <c r="B51" s="863" t="s">
        <v>144</v>
      </c>
      <c r="C51" s="864"/>
      <c r="D51" s="864"/>
      <c r="E51" s="864"/>
      <c r="F51" s="865"/>
      <c r="G51" s="221"/>
      <c r="H51" s="220">
        <v>1445</v>
      </c>
      <c r="I51" s="219" t="s">
        <v>18</v>
      </c>
      <c r="J51" s="554">
        <f t="shared" si="12"/>
        <v>0</v>
      </c>
      <c r="K51" s="555">
        <f t="shared" si="12"/>
        <v>0</v>
      </c>
      <c r="L51" s="543">
        <f t="shared" si="12"/>
        <v>0</v>
      </c>
      <c r="M51" s="543">
        <f t="shared" si="12"/>
        <v>0</v>
      </c>
      <c r="N51" s="543">
        <f t="shared" si="12"/>
        <v>0</v>
      </c>
      <c r="O51" s="544">
        <f t="shared" si="12"/>
        <v>0</v>
      </c>
    </row>
    <row r="52" spans="1:15" ht="15.75" customHeight="1" x14ac:dyDescent="0.15">
      <c r="A52" s="218"/>
      <c r="B52" s="821"/>
      <c r="C52" s="822"/>
      <c r="D52" s="822"/>
      <c r="E52" s="822"/>
      <c r="F52" s="823"/>
      <c r="G52" s="221"/>
      <c r="H52" s="536"/>
      <c r="I52" s="219" t="s">
        <v>18</v>
      </c>
      <c r="J52" s="554">
        <f t="shared" si="12"/>
        <v>0</v>
      </c>
      <c r="K52" s="555">
        <f t="shared" si="12"/>
        <v>0</v>
      </c>
      <c r="L52" s="543">
        <f t="shared" si="12"/>
        <v>0</v>
      </c>
      <c r="M52" s="543">
        <f t="shared" si="12"/>
        <v>0</v>
      </c>
      <c r="N52" s="543">
        <f t="shared" si="12"/>
        <v>0</v>
      </c>
      <c r="O52" s="544">
        <f t="shared" si="12"/>
        <v>0</v>
      </c>
    </row>
    <row r="53" spans="1:15" ht="15.75" customHeight="1" x14ac:dyDescent="0.15">
      <c r="A53" s="218"/>
      <c r="B53" s="841"/>
      <c r="C53" s="842"/>
      <c r="D53" s="842"/>
      <c r="E53" s="842"/>
      <c r="F53" s="843"/>
      <c r="G53" s="226"/>
      <c r="H53" s="560"/>
      <c r="I53" s="250" t="s">
        <v>18</v>
      </c>
      <c r="J53" s="556">
        <f t="shared" si="12"/>
        <v>0</v>
      </c>
      <c r="K53" s="557">
        <f t="shared" si="12"/>
        <v>0</v>
      </c>
      <c r="L53" s="546">
        <f t="shared" si="12"/>
        <v>0</v>
      </c>
      <c r="M53" s="546">
        <f t="shared" si="12"/>
        <v>0</v>
      </c>
      <c r="N53" s="546">
        <f t="shared" si="12"/>
        <v>0</v>
      </c>
      <c r="O53" s="547">
        <f t="shared" si="12"/>
        <v>0</v>
      </c>
    </row>
    <row r="54" spans="1:15" ht="15.75" customHeight="1" x14ac:dyDescent="0.15">
      <c r="A54" s="844" t="s">
        <v>267</v>
      </c>
      <c r="B54" s="845"/>
      <c r="C54" s="845"/>
      <c r="D54" s="845"/>
      <c r="E54" s="845"/>
      <c r="F54" s="845"/>
      <c r="G54" s="845"/>
      <c r="H54" s="845"/>
      <c r="I54" s="846"/>
      <c r="J54" s="533">
        <f t="shared" ref="J54:O54" si="13">SUM(J50:J53)</f>
        <v>0</v>
      </c>
      <c r="K54" s="549">
        <f t="shared" si="13"/>
        <v>0</v>
      </c>
      <c r="L54" s="534">
        <f t="shared" si="13"/>
        <v>0</v>
      </c>
      <c r="M54" s="534">
        <f t="shared" si="13"/>
        <v>0</v>
      </c>
      <c r="N54" s="558">
        <f t="shared" si="13"/>
        <v>0</v>
      </c>
      <c r="O54" s="535">
        <f t="shared" si="13"/>
        <v>0</v>
      </c>
    </row>
    <row r="55" spans="1:15" ht="15.75" customHeight="1" x14ac:dyDescent="0.15">
      <c r="A55" s="849" t="s">
        <v>266</v>
      </c>
      <c r="B55" s="845"/>
      <c r="C55" s="845"/>
      <c r="D55" s="845"/>
      <c r="E55" s="845"/>
      <c r="F55" s="845"/>
      <c r="G55" s="845"/>
      <c r="H55" s="845"/>
      <c r="I55" s="846"/>
      <c r="J55" s="533">
        <f t="shared" ref="J55:O55" si="14">SUM(J54,J49)</f>
        <v>0</v>
      </c>
      <c r="K55" s="549">
        <f t="shared" si="14"/>
        <v>0</v>
      </c>
      <c r="L55" s="534">
        <f t="shared" si="14"/>
        <v>0</v>
      </c>
      <c r="M55" s="534">
        <f t="shared" si="14"/>
        <v>0</v>
      </c>
      <c r="N55" s="558">
        <f t="shared" si="14"/>
        <v>0</v>
      </c>
      <c r="O55" s="535">
        <f t="shared" si="14"/>
        <v>0</v>
      </c>
    </row>
    <row r="56" spans="1:15" ht="15.75" customHeight="1" x14ac:dyDescent="0.15">
      <c r="A56" s="212"/>
      <c r="B56" s="212"/>
      <c r="C56" s="212"/>
      <c r="D56" s="212"/>
      <c r="E56" s="212"/>
      <c r="F56" s="212"/>
      <c r="G56" s="212"/>
      <c r="H56" s="212"/>
      <c r="I56" s="212"/>
      <c r="J56" s="211"/>
      <c r="K56" s="211"/>
      <c r="L56" s="211"/>
      <c r="M56" s="211"/>
      <c r="N56" s="211"/>
      <c r="O56" s="211"/>
    </row>
    <row r="57" spans="1:15" ht="15.75" customHeight="1" x14ac:dyDescent="0.15">
      <c r="A57" s="261" t="s">
        <v>300</v>
      </c>
      <c r="B57" s="260"/>
      <c r="C57" s="260"/>
      <c r="D57" s="260"/>
      <c r="E57" s="260"/>
      <c r="F57" s="260"/>
      <c r="G57" s="260"/>
      <c r="H57" s="260"/>
      <c r="I57" s="260"/>
      <c r="J57" s="260"/>
      <c r="K57" s="243" t="s">
        <v>294</v>
      </c>
      <c r="L57" s="245">
        <v>10.45</v>
      </c>
      <c r="M57" s="243"/>
      <c r="N57" s="244"/>
      <c r="O57" s="243" t="s">
        <v>293</v>
      </c>
    </row>
    <row r="58" spans="1:15" ht="15.75" customHeight="1" x14ac:dyDescent="0.15">
      <c r="A58" s="833"/>
      <c r="B58" s="834"/>
      <c r="C58" s="834"/>
      <c r="D58" s="834"/>
      <c r="E58" s="834"/>
      <c r="F58" s="834"/>
      <c r="G58" s="824" t="s">
        <v>292</v>
      </c>
      <c r="H58" s="825"/>
      <c r="I58" s="826"/>
      <c r="J58" s="242" t="s">
        <v>291</v>
      </c>
      <c r="K58" s="241" t="s">
        <v>290</v>
      </c>
      <c r="L58" s="240" t="s">
        <v>289</v>
      </c>
      <c r="M58" s="240" t="s">
        <v>288</v>
      </c>
      <c r="N58" s="240" t="s">
        <v>287</v>
      </c>
      <c r="O58" s="239" t="s">
        <v>286</v>
      </c>
    </row>
    <row r="59" spans="1:15" ht="15.75" customHeight="1" x14ac:dyDescent="0.15">
      <c r="A59" s="835" t="s">
        <v>285</v>
      </c>
      <c r="B59" s="828"/>
      <c r="C59" s="548">
        <f>SUM(E61:E65)</f>
        <v>0</v>
      </c>
      <c r="D59" s="259" t="s">
        <v>284</v>
      </c>
      <c r="E59" s="259"/>
      <c r="F59" s="259"/>
      <c r="G59" s="828" t="s">
        <v>283</v>
      </c>
      <c r="H59" s="828"/>
      <c r="I59" s="829"/>
      <c r="J59" s="541"/>
      <c r="K59" s="527"/>
      <c r="L59" s="527"/>
      <c r="M59" s="527"/>
      <c r="N59" s="528"/>
      <c r="O59" s="529"/>
    </row>
    <row r="60" spans="1:15" ht="15.75" customHeight="1" x14ac:dyDescent="0.15">
      <c r="A60" s="218"/>
      <c r="B60" s="847" t="s">
        <v>298</v>
      </c>
      <c r="C60" s="848"/>
      <c r="D60" s="848"/>
      <c r="E60" s="855" t="s">
        <v>297</v>
      </c>
      <c r="F60" s="855"/>
      <c r="G60" s="855"/>
      <c r="H60" s="258" t="s">
        <v>280</v>
      </c>
      <c r="I60" s="222" t="s">
        <v>279</v>
      </c>
      <c r="J60" s="257"/>
      <c r="K60" s="256"/>
      <c r="L60" s="256"/>
      <c r="M60" s="256"/>
      <c r="N60" s="255"/>
      <c r="O60" s="254"/>
    </row>
    <row r="61" spans="1:15" ht="15.75" customHeight="1" x14ac:dyDescent="0.15">
      <c r="A61" s="218"/>
      <c r="B61" s="253"/>
      <c r="C61" s="221" t="s">
        <v>278</v>
      </c>
      <c r="D61" s="227" t="s">
        <v>273</v>
      </c>
      <c r="E61" s="536"/>
      <c r="F61" s="228" t="s">
        <v>272</v>
      </c>
      <c r="G61" s="221"/>
      <c r="H61" s="227">
        <v>589</v>
      </c>
      <c r="I61" s="219" t="s">
        <v>270</v>
      </c>
      <c r="J61" s="542">
        <f t="shared" ref="J61:O65" si="15">ROUNDDOWN($E61*$H61*365*$L$34*J$36/1000,)</f>
        <v>0</v>
      </c>
      <c r="K61" s="543">
        <f t="shared" si="15"/>
        <v>0</v>
      </c>
      <c r="L61" s="543">
        <f t="shared" si="15"/>
        <v>0</v>
      </c>
      <c r="M61" s="543">
        <f t="shared" si="15"/>
        <v>0</v>
      </c>
      <c r="N61" s="543">
        <f t="shared" si="15"/>
        <v>0</v>
      </c>
      <c r="O61" s="544">
        <f t="shared" si="15"/>
        <v>0</v>
      </c>
    </row>
    <row r="62" spans="1:15" ht="15.75" customHeight="1" x14ac:dyDescent="0.15">
      <c r="A62" s="218"/>
      <c r="B62" s="253"/>
      <c r="C62" s="221" t="s">
        <v>277</v>
      </c>
      <c r="D62" s="227" t="s">
        <v>273</v>
      </c>
      <c r="E62" s="536"/>
      <c r="F62" s="228" t="s">
        <v>272</v>
      </c>
      <c r="G62" s="221"/>
      <c r="H62" s="227">
        <v>659</v>
      </c>
      <c r="I62" s="219" t="s">
        <v>270</v>
      </c>
      <c r="J62" s="542">
        <f t="shared" si="15"/>
        <v>0</v>
      </c>
      <c r="K62" s="543">
        <f t="shared" si="15"/>
        <v>0</v>
      </c>
      <c r="L62" s="543">
        <f t="shared" si="15"/>
        <v>0</v>
      </c>
      <c r="M62" s="543">
        <f t="shared" si="15"/>
        <v>0</v>
      </c>
      <c r="N62" s="543">
        <f t="shared" si="15"/>
        <v>0</v>
      </c>
      <c r="O62" s="544">
        <f t="shared" si="15"/>
        <v>0</v>
      </c>
    </row>
    <row r="63" spans="1:15" ht="15.75" customHeight="1" x14ac:dyDescent="0.15">
      <c r="A63" s="218"/>
      <c r="B63" s="253"/>
      <c r="C63" s="221" t="s">
        <v>276</v>
      </c>
      <c r="D63" s="227" t="s">
        <v>273</v>
      </c>
      <c r="E63" s="536"/>
      <c r="F63" s="228" t="s">
        <v>272</v>
      </c>
      <c r="G63" s="221"/>
      <c r="H63" s="227">
        <v>732</v>
      </c>
      <c r="I63" s="219" t="s">
        <v>270</v>
      </c>
      <c r="J63" s="542">
        <f t="shared" si="15"/>
        <v>0</v>
      </c>
      <c r="K63" s="543">
        <f t="shared" si="15"/>
        <v>0</v>
      </c>
      <c r="L63" s="543">
        <f t="shared" si="15"/>
        <v>0</v>
      </c>
      <c r="M63" s="543">
        <f t="shared" si="15"/>
        <v>0</v>
      </c>
      <c r="N63" s="543">
        <f t="shared" si="15"/>
        <v>0</v>
      </c>
      <c r="O63" s="544">
        <f t="shared" si="15"/>
        <v>0</v>
      </c>
    </row>
    <row r="64" spans="1:15" ht="15.75" customHeight="1" x14ac:dyDescent="0.15">
      <c r="A64" s="218"/>
      <c r="B64" s="253"/>
      <c r="C64" s="221" t="s">
        <v>275</v>
      </c>
      <c r="D64" s="227" t="s">
        <v>273</v>
      </c>
      <c r="E64" s="536"/>
      <c r="F64" s="228" t="s">
        <v>272</v>
      </c>
      <c r="G64" s="221"/>
      <c r="H64" s="227">
        <v>802</v>
      </c>
      <c r="I64" s="219" t="s">
        <v>270</v>
      </c>
      <c r="J64" s="542">
        <f t="shared" si="15"/>
        <v>0</v>
      </c>
      <c r="K64" s="543">
        <f t="shared" si="15"/>
        <v>0</v>
      </c>
      <c r="L64" s="543">
        <f t="shared" si="15"/>
        <v>0</v>
      </c>
      <c r="M64" s="543">
        <f t="shared" si="15"/>
        <v>0</v>
      </c>
      <c r="N64" s="543">
        <f t="shared" si="15"/>
        <v>0</v>
      </c>
      <c r="O64" s="544">
        <f t="shared" si="15"/>
        <v>0</v>
      </c>
    </row>
    <row r="65" spans="1:15" ht="15.75" customHeight="1" x14ac:dyDescent="0.15">
      <c r="A65" s="218"/>
      <c r="B65" s="252"/>
      <c r="C65" s="221" t="s">
        <v>274</v>
      </c>
      <c r="D65" s="227" t="s">
        <v>273</v>
      </c>
      <c r="E65" s="536"/>
      <c r="F65" s="228" t="s">
        <v>272</v>
      </c>
      <c r="G65" s="221"/>
      <c r="H65" s="227">
        <v>871</v>
      </c>
      <c r="I65" s="219" t="s">
        <v>270</v>
      </c>
      <c r="J65" s="542">
        <f t="shared" si="15"/>
        <v>0</v>
      </c>
      <c r="K65" s="543">
        <f t="shared" si="15"/>
        <v>0</v>
      </c>
      <c r="L65" s="543">
        <f t="shared" si="15"/>
        <v>0</v>
      </c>
      <c r="M65" s="543">
        <f t="shared" si="15"/>
        <v>0</v>
      </c>
      <c r="N65" s="543">
        <f t="shared" si="15"/>
        <v>0</v>
      </c>
      <c r="O65" s="544">
        <f t="shared" si="15"/>
        <v>0</v>
      </c>
    </row>
    <row r="66" spans="1:15" ht="15.75" customHeight="1" x14ac:dyDescent="0.15">
      <c r="A66" s="218"/>
      <c r="B66" s="830" t="s">
        <v>271</v>
      </c>
      <c r="C66" s="822"/>
      <c r="D66" s="822"/>
      <c r="E66" s="822"/>
      <c r="F66" s="823"/>
      <c r="G66" s="221"/>
      <c r="H66" s="537"/>
      <c r="I66" s="219" t="s">
        <v>270</v>
      </c>
      <c r="J66" s="542">
        <f t="shared" ref="J66:O71" si="16">ROUNDDOWN($H66*$C$36*J$36*365*$L$34/1000,)</f>
        <v>0</v>
      </c>
      <c r="K66" s="543">
        <f t="shared" si="16"/>
        <v>0</v>
      </c>
      <c r="L66" s="543">
        <f t="shared" si="16"/>
        <v>0</v>
      </c>
      <c r="M66" s="543">
        <f t="shared" si="16"/>
        <v>0</v>
      </c>
      <c r="N66" s="543">
        <f t="shared" si="16"/>
        <v>0</v>
      </c>
      <c r="O66" s="544">
        <f t="shared" si="16"/>
        <v>0</v>
      </c>
    </row>
    <row r="67" spans="1:15" ht="15.75" customHeight="1" x14ac:dyDescent="0.15">
      <c r="A67" s="218"/>
      <c r="B67" s="831"/>
      <c r="C67" s="822"/>
      <c r="D67" s="822"/>
      <c r="E67" s="822"/>
      <c r="F67" s="823"/>
      <c r="G67" s="221"/>
      <c r="H67" s="537"/>
      <c r="I67" s="219" t="s">
        <v>270</v>
      </c>
      <c r="J67" s="542">
        <f t="shared" si="16"/>
        <v>0</v>
      </c>
      <c r="K67" s="543">
        <f t="shared" si="16"/>
        <v>0</v>
      </c>
      <c r="L67" s="543">
        <f t="shared" si="16"/>
        <v>0</v>
      </c>
      <c r="M67" s="543">
        <f t="shared" si="16"/>
        <v>0</v>
      </c>
      <c r="N67" s="543">
        <f t="shared" si="16"/>
        <v>0</v>
      </c>
      <c r="O67" s="544">
        <f t="shared" si="16"/>
        <v>0</v>
      </c>
    </row>
    <row r="68" spans="1:15" ht="15.75" customHeight="1" x14ac:dyDescent="0.15">
      <c r="A68" s="218"/>
      <c r="B68" s="831"/>
      <c r="C68" s="822"/>
      <c r="D68" s="822"/>
      <c r="E68" s="822"/>
      <c r="F68" s="823"/>
      <c r="G68" s="221"/>
      <c r="H68" s="537"/>
      <c r="I68" s="219" t="s">
        <v>270</v>
      </c>
      <c r="J68" s="542">
        <f t="shared" si="16"/>
        <v>0</v>
      </c>
      <c r="K68" s="543">
        <f t="shared" si="16"/>
        <v>0</v>
      </c>
      <c r="L68" s="543">
        <f t="shared" si="16"/>
        <v>0</v>
      </c>
      <c r="M68" s="543">
        <f t="shared" si="16"/>
        <v>0</v>
      </c>
      <c r="N68" s="543">
        <f t="shared" si="16"/>
        <v>0</v>
      </c>
      <c r="O68" s="544">
        <f t="shared" si="16"/>
        <v>0</v>
      </c>
    </row>
    <row r="69" spans="1:15" ht="15.75" customHeight="1" x14ac:dyDescent="0.15">
      <c r="A69" s="218"/>
      <c r="B69" s="831"/>
      <c r="C69" s="822"/>
      <c r="D69" s="822"/>
      <c r="E69" s="822"/>
      <c r="F69" s="823"/>
      <c r="G69" s="221"/>
      <c r="H69" s="537"/>
      <c r="I69" s="219" t="s">
        <v>270</v>
      </c>
      <c r="J69" s="542">
        <f t="shared" si="16"/>
        <v>0</v>
      </c>
      <c r="K69" s="543">
        <f t="shared" si="16"/>
        <v>0</v>
      </c>
      <c r="L69" s="543">
        <f t="shared" si="16"/>
        <v>0</v>
      </c>
      <c r="M69" s="543">
        <f t="shared" si="16"/>
        <v>0</v>
      </c>
      <c r="N69" s="543">
        <f t="shared" si="16"/>
        <v>0</v>
      </c>
      <c r="O69" s="544">
        <f t="shared" si="16"/>
        <v>0</v>
      </c>
    </row>
    <row r="70" spans="1:15" ht="15.75" customHeight="1" x14ac:dyDescent="0.15">
      <c r="A70" s="218"/>
      <c r="B70" s="831"/>
      <c r="C70" s="822"/>
      <c r="D70" s="822"/>
      <c r="E70" s="822"/>
      <c r="F70" s="823"/>
      <c r="G70" s="221"/>
      <c r="H70" s="537"/>
      <c r="I70" s="219" t="s">
        <v>270</v>
      </c>
      <c r="J70" s="542">
        <f t="shared" si="16"/>
        <v>0</v>
      </c>
      <c r="K70" s="543">
        <f t="shared" si="16"/>
        <v>0</v>
      </c>
      <c r="L70" s="543">
        <f t="shared" si="16"/>
        <v>0</v>
      </c>
      <c r="M70" s="543">
        <f t="shared" si="16"/>
        <v>0</v>
      </c>
      <c r="N70" s="543">
        <f t="shared" si="16"/>
        <v>0</v>
      </c>
      <c r="O70" s="544">
        <f t="shared" si="16"/>
        <v>0</v>
      </c>
    </row>
    <row r="71" spans="1:15" ht="15.75" customHeight="1" x14ac:dyDescent="0.15">
      <c r="A71" s="218"/>
      <c r="B71" s="832"/>
      <c r="C71" s="822"/>
      <c r="D71" s="822"/>
      <c r="E71" s="822"/>
      <c r="F71" s="823"/>
      <c r="G71" s="226"/>
      <c r="H71" s="538"/>
      <c r="I71" s="250" t="s">
        <v>270</v>
      </c>
      <c r="J71" s="545">
        <f t="shared" si="16"/>
        <v>0</v>
      </c>
      <c r="K71" s="546">
        <f t="shared" si="16"/>
        <v>0</v>
      </c>
      <c r="L71" s="546">
        <f t="shared" si="16"/>
        <v>0</v>
      </c>
      <c r="M71" s="546">
        <f t="shared" si="16"/>
        <v>0</v>
      </c>
      <c r="N71" s="546">
        <f t="shared" si="16"/>
        <v>0</v>
      </c>
      <c r="O71" s="547">
        <f t="shared" si="16"/>
        <v>0</v>
      </c>
    </row>
    <row r="72" spans="1:15" ht="15.75" customHeight="1" x14ac:dyDescent="0.15">
      <c r="A72" s="844" t="s">
        <v>269</v>
      </c>
      <c r="B72" s="845"/>
      <c r="C72" s="845"/>
      <c r="D72" s="845"/>
      <c r="E72" s="845"/>
      <c r="F72" s="845"/>
      <c r="G72" s="845"/>
      <c r="H72" s="845"/>
      <c r="I72" s="846"/>
      <c r="J72" s="533">
        <f t="shared" ref="J72:O72" si="17">SUM(J61:J71)</f>
        <v>0</v>
      </c>
      <c r="K72" s="549">
        <f t="shared" si="17"/>
        <v>0</v>
      </c>
      <c r="L72" s="534">
        <f t="shared" si="17"/>
        <v>0</v>
      </c>
      <c r="M72" s="534">
        <f t="shared" si="17"/>
        <v>0</v>
      </c>
      <c r="N72" s="558">
        <f t="shared" si="17"/>
        <v>0</v>
      </c>
      <c r="O72" s="535">
        <f t="shared" si="17"/>
        <v>0</v>
      </c>
    </row>
    <row r="73" spans="1:15" ht="15.75" customHeight="1" x14ac:dyDescent="0.15">
      <c r="A73" s="225"/>
      <c r="B73" s="860" t="s">
        <v>296</v>
      </c>
      <c r="C73" s="861"/>
      <c r="D73" s="861"/>
      <c r="E73" s="861"/>
      <c r="F73" s="862"/>
      <c r="G73" s="251"/>
      <c r="H73" s="223">
        <v>1231</v>
      </c>
      <c r="I73" s="236" t="s">
        <v>18</v>
      </c>
      <c r="J73" s="550">
        <f t="shared" ref="J73:O76" si="18">ROUNDDOWN($H73*$C$36*J$36*365/1000,)</f>
        <v>0</v>
      </c>
      <c r="K73" s="551">
        <f t="shared" si="18"/>
        <v>0</v>
      </c>
      <c r="L73" s="552">
        <f t="shared" si="18"/>
        <v>0</v>
      </c>
      <c r="M73" s="552">
        <f t="shared" si="18"/>
        <v>0</v>
      </c>
      <c r="N73" s="552">
        <f t="shared" si="18"/>
        <v>0</v>
      </c>
      <c r="O73" s="553">
        <f t="shared" si="18"/>
        <v>0</v>
      </c>
    </row>
    <row r="74" spans="1:15" ht="15.75" customHeight="1" x14ac:dyDescent="0.15">
      <c r="A74" s="218"/>
      <c r="B74" s="863" t="s">
        <v>144</v>
      </c>
      <c r="C74" s="864"/>
      <c r="D74" s="864"/>
      <c r="E74" s="864"/>
      <c r="F74" s="865"/>
      <c r="G74" s="221"/>
      <c r="H74" s="220">
        <v>1445</v>
      </c>
      <c r="I74" s="219" t="s">
        <v>18</v>
      </c>
      <c r="J74" s="554">
        <f t="shared" si="18"/>
        <v>0</v>
      </c>
      <c r="K74" s="555">
        <f t="shared" si="18"/>
        <v>0</v>
      </c>
      <c r="L74" s="543">
        <f t="shared" si="18"/>
        <v>0</v>
      </c>
      <c r="M74" s="543">
        <f t="shared" si="18"/>
        <v>0</v>
      </c>
      <c r="N74" s="543">
        <f t="shared" si="18"/>
        <v>0</v>
      </c>
      <c r="O74" s="544">
        <f t="shared" si="18"/>
        <v>0</v>
      </c>
    </row>
    <row r="75" spans="1:15" ht="15.75" customHeight="1" x14ac:dyDescent="0.15">
      <c r="A75" s="218"/>
      <c r="B75" s="821"/>
      <c r="C75" s="822"/>
      <c r="D75" s="822"/>
      <c r="E75" s="822"/>
      <c r="F75" s="823"/>
      <c r="G75" s="221"/>
      <c r="H75" s="536"/>
      <c r="I75" s="219" t="s">
        <v>18</v>
      </c>
      <c r="J75" s="554">
        <f t="shared" si="18"/>
        <v>0</v>
      </c>
      <c r="K75" s="555">
        <f t="shared" si="18"/>
        <v>0</v>
      </c>
      <c r="L75" s="543">
        <f t="shared" si="18"/>
        <v>0</v>
      </c>
      <c r="M75" s="543">
        <f t="shared" si="18"/>
        <v>0</v>
      </c>
      <c r="N75" s="543">
        <f t="shared" si="18"/>
        <v>0</v>
      </c>
      <c r="O75" s="544">
        <f t="shared" si="18"/>
        <v>0</v>
      </c>
    </row>
    <row r="76" spans="1:15" ht="15.75" customHeight="1" x14ac:dyDescent="0.15">
      <c r="A76" s="218"/>
      <c r="B76" s="841"/>
      <c r="C76" s="842"/>
      <c r="D76" s="842"/>
      <c r="E76" s="842"/>
      <c r="F76" s="843"/>
      <c r="G76" s="226"/>
      <c r="H76" s="560"/>
      <c r="I76" s="250" t="s">
        <v>18</v>
      </c>
      <c r="J76" s="556">
        <f t="shared" si="18"/>
        <v>0</v>
      </c>
      <c r="K76" s="557">
        <f t="shared" si="18"/>
        <v>0</v>
      </c>
      <c r="L76" s="546">
        <f t="shared" si="18"/>
        <v>0</v>
      </c>
      <c r="M76" s="546">
        <f t="shared" si="18"/>
        <v>0</v>
      </c>
      <c r="N76" s="546">
        <f t="shared" si="18"/>
        <v>0</v>
      </c>
      <c r="O76" s="547">
        <f t="shared" si="18"/>
        <v>0</v>
      </c>
    </row>
    <row r="77" spans="1:15" ht="15.75" customHeight="1" x14ac:dyDescent="0.15">
      <c r="A77" s="844" t="s">
        <v>267</v>
      </c>
      <c r="B77" s="845"/>
      <c r="C77" s="845"/>
      <c r="D77" s="845"/>
      <c r="E77" s="845"/>
      <c r="F77" s="845"/>
      <c r="G77" s="845"/>
      <c r="H77" s="845"/>
      <c r="I77" s="846"/>
      <c r="J77" s="533">
        <f t="shared" ref="J77:O77" si="19">SUM(J73:J76)</f>
        <v>0</v>
      </c>
      <c r="K77" s="549">
        <f t="shared" si="19"/>
        <v>0</v>
      </c>
      <c r="L77" s="534">
        <f t="shared" si="19"/>
        <v>0</v>
      </c>
      <c r="M77" s="534">
        <f t="shared" si="19"/>
        <v>0</v>
      </c>
      <c r="N77" s="558">
        <f t="shared" si="19"/>
        <v>0</v>
      </c>
      <c r="O77" s="535">
        <f t="shared" si="19"/>
        <v>0</v>
      </c>
    </row>
    <row r="78" spans="1:15" ht="15.75" customHeight="1" x14ac:dyDescent="0.15">
      <c r="A78" s="849" t="s">
        <v>266</v>
      </c>
      <c r="B78" s="845"/>
      <c r="C78" s="845"/>
      <c r="D78" s="845"/>
      <c r="E78" s="845"/>
      <c r="F78" s="845"/>
      <c r="G78" s="845"/>
      <c r="H78" s="845"/>
      <c r="I78" s="846"/>
      <c r="J78" s="533">
        <f t="shared" ref="J78:O78" si="20">SUM(J77,J72)</f>
        <v>0</v>
      </c>
      <c r="K78" s="549">
        <f t="shared" si="20"/>
        <v>0</v>
      </c>
      <c r="L78" s="534">
        <f t="shared" si="20"/>
        <v>0</v>
      </c>
      <c r="M78" s="534">
        <f t="shared" si="20"/>
        <v>0</v>
      </c>
      <c r="N78" s="558">
        <f t="shared" si="20"/>
        <v>0</v>
      </c>
      <c r="O78" s="535">
        <f t="shared" si="20"/>
        <v>0</v>
      </c>
    </row>
    <row r="79" spans="1:15" ht="15.75" customHeight="1" x14ac:dyDescent="0.15">
      <c r="A79" s="212"/>
      <c r="B79" s="212"/>
      <c r="C79" s="212"/>
      <c r="D79" s="212"/>
      <c r="E79" s="212"/>
      <c r="F79" s="212"/>
      <c r="G79" s="212"/>
      <c r="H79" s="212"/>
      <c r="I79" s="212"/>
      <c r="J79" s="211"/>
      <c r="K79" s="211"/>
      <c r="L79" s="211"/>
      <c r="M79" s="211"/>
      <c r="N79" s="211"/>
      <c r="O79" s="211"/>
    </row>
    <row r="80" spans="1:15" ht="15.75" customHeight="1" x14ac:dyDescent="0.15">
      <c r="A80" s="261" t="s">
        <v>299</v>
      </c>
      <c r="B80" s="260"/>
      <c r="C80" s="260"/>
      <c r="D80" s="260"/>
      <c r="E80" s="260"/>
      <c r="F80" s="260"/>
      <c r="G80" s="260"/>
      <c r="H80" s="260"/>
      <c r="I80" s="260"/>
      <c r="J80" s="260"/>
      <c r="K80" s="243" t="s">
        <v>294</v>
      </c>
      <c r="L80" s="245">
        <v>10.45</v>
      </c>
      <c r="M80" s="243"/>
      <c r="N80" s="244"/>
      <c r="O80" s="243" t="s">
        <v>293</v>
      </c>
    </row>
    <row r="81" spans="1:15" ht="15.75" customHeight="1" x14ac:dyDescent="0.15">
      <c r="A81" s="833"/>
      <c r="B81" s="834"/>
      <c r="C81" s="834"/>
      <c r="D81" s="834"/>
      <c r="E81" s="834"/>
      <c r="F81" s="834"/>
      <c r="G81" s="824" t="s">
        <v>292</v>
      </c>
      <c r="H81" s="825"/>
      <c r="I81" s="826"/>
      <c r="J81" s="242" t="s">
        <v>291</v>
      </c>
      <c r="K81" s="241" t="s">
        <v>290</v>
      </c>
      <c r="L81" s="240" t="s">
        <v>289</v>
      </c>
      <c r="M81" s="240" t="s">
        <v>288</v>
      </c>
      <c r="N81" s="240" t="s">
        <v>287</v>
      </c>
      <c r="O81" s="239" t="s">
        <v>286</v>
      </c>
    </row>
    <row r="82" spans="1:15" ht="15.75" customHeight="1" x14ac:dyDescent="0.15">
      <c r="A82" s="835" t="s">
        <v>285</v>
      </c>
      <c r="B82" s="828"/>
      <c r="C82" s="548">
        <f>SUM(E84:E88)</f>
        <v>0</v>
      </c>
      <c r="D82" s="259" t="s">
        <v>284</v>
      </c>
      <c r="E82" s="259"/>
      <c r="F82" s="259"/>
      <c r="G82" s="828" t="s">
        <v>283</v>
      </c>
      <c r="H82" s="828"/>
      <c r="I82" s="829"/>
      <c r="J82" s="541"/>
      <c r="K82" s="527"/>
      <c r="L82" s="527"/>
      <c r="M82" s="527"/>
      <c r="N82" s="528"/>
      <c r="O82" s="529"/>
    </row>
    <row r="83" spans="1:15" ht="15.75" customHeight="1" x14ac:dyDescent="0.15">
      <c r="A83" s="218"/>
      <c r="B83" s="847" t="s">
        <v>298</v>
      </c>
      <c r="C83" s="848"/>
      <c r="D83" s="848"/>
      <c r="E83" s="855" t="s">
        <v>297</v>
      </c>
      <c r="F83" s="855"/>
      <c r="G83" s="855"/>
      <c r="H83" s="258" t="s">
        <v>280</v>
      </c>
      <c r="I83" s="222" t="s">
        <v>279</v>
      </c>
      <c r="J83" s="257"/>
      <c r="K83" s="256"/>
      <c r="L83" s="256"/>
      <c r="M83" s="256"/>
      <c r="N83" s="255"/>
      <c r="O83" s="254"/>
    </row>
    <row r="84" spans="1:15" ht="15.75" customHeight="1" x14ac:dyDescent="0.15">
      <c r="A84" s="218"/>
      <c r="B84" s="253"/>
      <c r="C84" s="221" t="s">
        <v>278</v>
      </c>
      <c r="D84" s="227" t="s">
        <v>273</v>
      </c>
      <c r="E84" s="536"/>
      <c r="F84" s="228" t="s">
        <v>272</v>
      </c>
      <c r="G84" s="221"/>
      <c r="H84" s="227">
        <v>589</v>
      </c>
      <c r="I84" s="219" t="s">
        <v>270</v>
      </c>
      <c r="J84" s="542">
        <f t="shared" ref="J84:O88" si="21">ROUNDDOWN($E84*$H84*365*$L$34*J$36/1000,)</f>
        <v>0</v>
      </c>
      <c r="K84" s="543">
        <f t="shared" si="21"/>
        <v>0</v>
      </c>
      <c r="L84" s="543">
        <f t="shared" si="21"/>
        <v>0</v>
      </c>
      <c r="M84" s="543">
        <f t="shared" si="21"/>
        <v>0</v>
      </c>
      <c r="N84" s="543">
        <f t="shared" si="21"/>
        <v>0</v>
      </c>
      <c r="O84" s="544">
        <f t="shared" si="21"/>
        <v>0</v>
      </c>
    </row>
    <row r="85" spans="1:15" ht="15.75" customHeight="1" x14ac:dyDescent="0.15">
      <c r="A85" s="218"/>
      <c r="B85" s="253"/>
      <c r="C85" s="221" t="s">
        <v>277</v>
      </c>
      <c r="D85" s="227" t="s">
        <v>273</v>
      </c>
      <c r="E85" s="536"/>
      <c r="F85" s="228" t="s">
        <v>272</v>
      </c>
      <c r="G85" s="221"/>
      <c r="H85" s="227">
        <v>659</v>
      </c>
      <c r="I85" s="219" t="s">
        <v>270</v>
      </c>
      <c r="J85" s="542">
        <f t="shared" si="21"/>
        <v>0</v>
      </c>
      <c r="K85" s="543">
        <f t="shared" si="21"/>
        <v>0</v>
      </c>
      <c r="L85" s="543">
        <f t="shared" si="21"/>
        <v>0</v>
      </c>
      <c r="M85" s="543">
        <f t="shared" si="21"/>
        <v>0</v>
      </c>
      <c r="N85" s="543">
        <f t="shared" si="21"/>
        <v>0</v>
      </c>
      <c r="O85" s="544">
        <f t="shared" si="21"/>
        <v>0</v>
      </c>
    </row>
    <row r="86" spans="1:15" ht="15.75" customHeight="1" x14ac:dyDescent="0.15">
      <c r="A86" s="218"/>
      <c r="B86" s="253"/>
      <c r="C86" s="221" t="s">
        <v>276</v>
      </c>
      <c r="D86" s="227" t="s">
        <v>273</v>
      </c>
      <c r="E86" s="536"/>
      <c r="F86" s="228" t="s">
        <v>272</v>
      </c>
      <c r="G86" s="221"/>
      <c r="H86" s="227">
        <v>732</v>
      </c>
      <c r="I86" s="219" t="s">
        <v>270</v>
      </c>
      <c r="J86" s="542">
        <f t="shared" si="21"/>
        <v>0</v>
      </c>
      <c r="K86" s="543">
        <f t="shared" si="21"/>
        <v>0</v>
      </c>
      <c r="L86" s="543">
        <f t="shared" si="21"/>
        <v>0</v>
      </c>
      <c r="M86" s="543">
        <f t="shared" si="21"/>
        <v>0</v>
      </c>
      <c r="N86" s="543">
        <f t="shared" si="21"/>
        <v>0</v>
      </c>
      <c r="O86" s="544">
        <f t="shared" si="21"/>
        <v>0</v>
      </c>
    </row>
    <row r="87" spans="1:15" ht="15.75" customHeight="1" x14ac:dyDescent="0.15">
      <c r="A87" s="218"/>
      <c r="B87" s="253"/>
      <c r="C87" s="221" t="s">
        <v>275</v>
      </c>
      <c r="D87" s="227" t="s">
        <v>273</v>
      </c>
      <c r="E87" s="536"/>
      <c r="F87" s="228" t="s">
        <v>272</v>
      </c>
      <c r="G87" s="221"/>
      <c r="H87" s="227">
        <v>802</v>
      </c>
      <c r="I87" s="219" t="s">
        <v>270</v>
      </c>
      <c r="J87" s="542">
        <f t="shared" si="21"/>
        <v>0</v>
      </c>
      <c r="K87" s="543">
        <f t="shared" si="21"/>
        <v>0</v>
      </c>
      <c r="L87" s="543">
        <f t="shared" si="21"/>
        <v>0</v>
      </c>
      <c r="M87" s="543">
        <f t="shared" si="21"/>
        <v>0</v>
      </c>
      <c r="N87" s="543">
        <f t="shared" si="21"/>
        <v>0</v>
      </c>
      <c r="O87" s="544">
        <f t="shared" si="21"/>
        <v>0</v>
      </c>
    </row>
    <row r="88" spans="1:15" ht="15.75" customHeight="1" x14ac:dyDescent="0.15">
      <c r="A88" s="218"/>
      <c r="B88" s="252"/>
      <c r="C88" s="221" t="s">
        <v>274</v>
      </c>
      <c r="D88" s="227" t="s">
        <v>273</v>
      </c>
      <c r="E88" s="536"/>
      <c r="F88" s="228" t="s">
        <v>272</v>
      </c>
      <c r="G88" s="221"/>
      <c r="H88" s="227">
        <v>871</v>
      </c>
      <c r="I88" s="219" t="s">
        <v>270</v>
      </c>
      <c r="J88" s="542">
        <f t="shared" si="21"/>
        <v>0</v>
      </c>
      <c r="K88" s="543">
        <f t="shared" si="21"/>
        <v>0</v>
      </c>
      <c r="L88" s="543">
        <f t="shared" si="21"/>
        <v>0</v>
      </c>
      <c r="M88" s="543">
        <f t="shared" si="21"/>
        <v>0</v>
      </c>
      <c r="N88" s="543">
        <f t="shared" si="21"/>
        <v>0</v>
      </c>
      <c r="O88" s="544">
        <f t="shared" si="21"/>
        <v>0</v>
      </c>
    </row>
    <row r="89" spans="1:15" ht="15.75" customHeight="1" x14ac:dyDescent="0.15">
      <c r="A89" s="218"/>
      <c r="B89" s="830" t="s">
        <v>271</v>
      </c>
      <c r="C89" s="822"/>
      <c r="D89" s="822"/>
      <c r="E89" s="822"/>
      <c r="F89" s="823"/>
      <c r="G89" s="221"/>
      <c r="H89" s="537"/>
      <c r="I89" s="219" t="s">
        <v>270</v>
      </c>
      <c r="J89" s="542">
        <f t="shared" ref="J89:O94" si="22">ROUNDDOWN($H89*$C$36*J$36*365*$L$34/1000,)</f>
        <v>0</v>
      </c>
      <c r="K89" s="543">
        <f t="shared" si="22"/>
        <v>0</v>
      </c>
      <c r="L89" s="543">
        <f t="shared" si="22"/>
        <v>0</v>
      </c>
      <c r="M89" s="543">
        <f t="shared" si="22"/>
        <v>0</v>
      </c>
      <c r="N89" s="543">
        <f t="shared" si="22"/>
        <v>0</v>
      </c>
      <c r="O89" s="544">
        <f t="shared" si="22"/>
        <v>0</v>
      </c>
    </row>
    <row r="90" spans="1:15" ht="15.75" customHeight="1" x14ac:dyDescent="0.15">
      <c r="A90" s="218"/>
      <c r="B90" s="831"/>
      <c r="C90" s="822"/>
      <c r="D90" s="822"/>
      <c r="E90" s="822"/>
      <c r="F90" s="823"/>
      <c r="G90" s="221"/>
      <c r="H90" s="537"/>
      <c r="I90" s="219" t="s">
        <v>270</v>
      </c>
      <c r="J90" s="542">
        <f t="shared" si="22"/>
        <v>0</v>
      </c>
      <c r="K90" s="543">
        <f t="shared" si="22"/>
        <v>0</v>
      </c>
      <c r="L90" s="543">
        <f t="shared" si="22"/>
        <v>0</v>
      </c>
      <c r="M90" s="543">
        <f t="shared" si="22"/>
        <v>0</v>
      </c>
      <c r="N90" s="543">
        <f t="shared" si="22"/>
        <v>0</v>
      </c>
      <c r="O90" s="544">
        <f t="shared" si="22"/>
        <v>0</v>
      </c>
    </row>
    <row r="91" spans="1:15" ht="15.75" customHeight="1" x14ac:dyDescent="0.15">
      <c r="A91" s="218"/>
      <c r="B91" s="831"/>
      <c r="C91" s="822"/>
      <c r="D91" s="822"/>
      <c r="E91" s="822"/>
      <c r="F91" s="823"/>
      <c r="G91" s="221"/>
      <c r="H91" s="537"/>
      <c r="I91" s="219" t="s">
        <v>270</v>
      </c>
      <c r="J91" s="542">
        <f t="shared" si="22"/>
        <v>0</v>
      </c>
      <c r="K91" s="543">
        <f t="shared" si="22"/>
        <v>0</v>
      </c>
      <c r="L91" s="543">
        <f t="shared" si="22"/>
        <v>0</v>
      </c>
      <c r="M91" s="543">
        <f t="shared" si="22"/>
        <v>0</v>
      </c>
      <c r="N91" s="543">
        <f t="shared" si="22"/>
        <v>0</v>
      </c>
      <c r="O91" s="544">
        <f t="shared" si="22"/>
        <v>0</v>
      </c>
    </row>
    <row r="92" spans="1:15" ht="15.75" customHeight="1" x14ac:dyDescent="0.15">
      <c r="A92" s="218"/>
      <c r="B92" s="831"/>
      <c r="C92" s="822"/>
      <c r="D92" s="822"/>
      <c r="E92" s="822"/>
      <c r="F92" s="823"/>
      <c r="G92" s="221"/>
      <c r="H92" s="537"/>
      <c r="I92" s="219" t="s">
        <v>270</v>
      </c>
      <c r="J92" s="542">
        <f t="shared" si="22"/>
        <v>0</v>
      </c>
      <c r="K92" s="543">
        <f t="shared" si="22"/>
        <v>0</v>
      </c>
      <c r="L92" s="543">
        <f t="shared" si="22"/>
        <v>0</v>
      </c>
      <c r="M92" s="543">
        <f t="shared" si="22"/>
        <v>0</v>
      </c>
      <c r="N92" s="543">
        <f t="shared" si="22"/>
        <v>0</v>
      </c>
      <c r="O92" s="544">
        <f t="shared" si="22"/>
        <v>0</v>
      </c>
    </row>
    <row r="93" spans="1:15" ht="15.75" customHeight="1" x14ac:dyDescent="0.15">
      <c r="A93" s="218"/>
      <c r="B93" s="831"/>
      <c r="C93" s="822"/>
      <c r="D93" s="822"/>
      <c r="E93" s="822"/>
      <c r="F93" s="823"/>
      <c r="G93" s="221"/>
      <c r="H93" s="537"/>
      <c r="I93" s="219" t="s">
        <v>270</v>
      </c>
      <c r="J93" s="542">
        <f t="shared" si="22"/>
        <v>0</v>
      </c>
      <c r="K93" s="543">
        <f t="shared" si="22"/>
        <v>0</v>
      </c>
      <c r="L93" s="543">
        <f t="shared" si="22"/>
        <v>0</v>
      </c>
      <c r="M93" s="543">
        <f t="shared" si="22"/>
        <v>0</v>
      </c>
      <c r="N93" s="543">
        <f t="shared" si="22"/>
        <v>0</v>
      </c>
      <c r="O93" s="544">
        <f t="shared" si="22"/>
        <v>0</v>
      </c>
    </row>
    <row r="94" spans="1:15" ht="15.75" customHeight="1" x14ac:dyDescent="0.15">
      <c r="A94" s="218"/>
      <c r="B94" s="832"/>
      <c r="C94" s="822"/>
      <c r="D94" s="822"/>
      <c r="E94" s="822"/>
      <c r="F94" s="823"/>
      <c r="G94" s="226"/>
      <c r="H94" s="538"/>
      <c r="I94" s="250" t="s">
        <v>270</v>
      </c>
      <c r="J94" s="545">
        <f t="shared" si="22"/>
        <v>0</v>
      </c>
      <c r="K94" s="546">
        <f t="shared" si="22"/>
        <v>0</v>
      </c>
      <c r="L94" s="546">
        <f t="shared" si="22"/>
        <v>0</v>
      </c>
      <c r="M94" s="546">
        <f t="shared" si="22"/>
        <v>0</v>
      </c>
      <c r="N94" s="546">
        <f t="shared" si="22"/>
        <v>0</v>
      </c>
      <c r="O94" s="547">
        <f t="shared" si="22"/>
        <v>0</v>
      </c>
    </row>
    <row r="95" spans="1:15" ht="15.75" customHeight="1" x14ac:dyDescent="0.15">
      <c r="A95" s="844" t="s">
        <v>269</v>
      </c>
      <c r="B95" s="845"/>
      <c r="C95" s="845"/>
      <c r="D95" s="845"/>
      <c r="E95" s="845"/>
      <c r="F95" s="845"/>
      <c r="G95" s="845"/>
      <c r="H95" s="845"/>
      <c r="I95" s="846"/>
      <c r="J95" s="533">
        <f t="shared" ref="J95:O95" si="23">SUM(J84:J94)</f>
        <v>0</v>
      </c>
      <c r="K95" s="549">
        <f t="shared" si="23"/>
        <v>0</v>
      </c>
      <c r="L95" s="534">
        <f t="shared" si="23"/>
        <v>0</v>
      </c>
      <c r="M95" s="534">
        <f t="shared" si="23"/>
        <v>0</v>
      </c>
      <c r="N95" s="558">
        <f t="shared" si="23"/>
        <v>0</v>
      </c>
      <c r="O95" s="535">
        <f t="shared" si="23"/>
        <v>0</v>
      </c>
    </row>
    <row r="96" spans="1:15" ht="15.75" customHeight="1" x14ac:dyDescent="0.15">
      <c r="A96" s="225"/>
      <c r="B96" s="860" t="s">
        <v>296</v>
      </c>
      <c r="C96" s="861"/>
      <c r="D96" s="861"/>
      <c r="E96" s="861"/>
      <c r="F96" s="862"/>
      <c r="G96" s="251"/>
      <c r="H96" s="223">
        <v>915</v>
      </c>
      <c r="I96" s="236" t="s">
        <v>18</v>
      </c>
      <c r="J96" s="550">
        <f t="shared" ref="J96:O99" si="24">ROUNDDOWN($H96*$C$36*J$36*365/1000,)</f>
        <v>0</v>
      </c>
      <c r="K96" s="551">
        <f t="shared" si="24"/>
        <v>0</v>
      </c>
      <c r="L96" s="552">
        <f t="shared" si="24"/>
        <v>0</v>
      </c>
      <c r="M96" s="552">
        <f t="shared" si="24"/>
        <v>0</v>
      </c>
      <c r="N96" s="552">
        <f t="shared" si="24"/>
        <v>0</v>
      </c>
      <c r="O96" s="553">
        <f t="shared" si="24"/>
        <v>0</v>
      </c>
    </row>
    <row r="97" spans="1:15" ht="15.75" customHeight="1" x14ac:dyDescent="0.15">
      <c r="A97" s="218"/>
      <c r="B97" s="863" t="s">
        <v>144</v>
      </c>
      <c r="C97" s="864"/>
      <c r="D97" s="864"/>
      <c r="E97" s="864"/>
      <c r="F97" s="865"/>
      <c r="G97" s="221"/>
      <c r="H97" s="220">
        <v>1445</v>
      </c>
      <c r="I97" s="219" t="s">
        <v>18</v>
      </c>
      <c r="J97" s="554">
        <f t="shared" si="24"/>
        <v>0</v>
      </c>
      <c r="K97" s="555">
        <f t="shared" si="24"/>
        <v>0</v>
      </c>
      <c r="L97" s="543">
        <f t="shared" si="24"/>
        <v>0</v>
      </c>
      <c r="M97" s="543">
        <f t="shared" si="24"/>
        <v>0</v>
      </c>
      <c r="N97" s="543">
        <f t="shared" si="24"/>
        <v>0</v>
      </c>
      <c r="O97" s="544">
        <f t="shared" si="24"/>
        <v>0</v>
      </c>
    </row>
    <row r="98" spans="1:15" ht="15.75" customHeight="1" x14ac:dyDescent="0.15">
      <c r="A98" s="218"/>
      <c r="B98" s="821"/>
      <c r="C98" s="822"/>
      <c r="D98" s="822"/>
      <c r="E98" s="822"/>
      <c r="F98" s="823"/>
      <c r="G98" s="221"/>
      <c r="H98" s="536"/>
      <c r="I98" s="219" t="s">
        <v>18</v>
      </c>
      <c r="J98" s="554">
        <f t="shared" si="24"/>
        <v>0</v>
      </c>
      <c r="K98" s="555">
        <f t="shared" si="24"/>
        <v>0</v>
      </c>
      <c r="L98" s="543">
        <f t="shared" si="24"/>
        <v>0</v>
      </c>
      <c r="M98" s="543">
        <f t="shared" si="24"/>
        <v>0</v>
      </c>
      <c r="N98" s="543">
        <f t="shared" si="24"/>
        <v>0</v>
      </c>
      <c r="O98" s="544">
        <f t="shared" si="24"/>
        <v>0</v>
      </c>
    </row>
    <row r="99" spans="1:15" ht="15.75" customHeight="1" x14ac:dyDescent="0.15">
      <c r="A99" s="218"/>
      <c r="B99" s="841"/>
      <c r="C99" s="842"/>
      <c r="D99" s="842"/>
      <c r="E99" s="842"/>
      <c r="F99" s="843"/>
      <c r="G99" s="226"/>
      <c r="H99" s="560"/>
      <c r="I99" s="250" t="s">
        <v>18</v>
      </c>
      <c r="J99" s="556">
        <f t="shared" si="24"/>
        <v>0</v>
      </c>
      <c r="K99" s="557">
        <f t="shared" si="24"/>
        <v>0</v>
      </c>
      <c r="L99" s="546">
        <f t="shared" si="24"/>
        <v>0</v>
      </c>
      <c r="M99" s="546">
        <f t="shared" si="24"/>
        <v>0</v>
      </c>
      <c r="N99" s="546">
        <f t="shared" si="24"/>
        <v>0</v>
      </c>
      <c r="O99" s="547">
        <f t="shared" si="24"/>
        <v>0</v>
      </c>
    </row>
    <row r="100" spans="1:15" ht="15.75" customHeight="1" x14ac:dyDescent="0.15">
      <c r="A100" s="844" t="s">
        <v>267</v>
      </c>
      <c r="B100" s="845"/>
      <c r="C100" s="845"/>
      <c r="D100" s="845"/>
      <c r="E100" s="845"/>
      <c r="F100" s="845"/>
      <c r="G100" s="845"/>
      <c r="H100" s="845"/>
      <c r="I100" s="846"/>
      <c r="J100" s="533">
        <f t="shared" ref="J100:O100" si="25">SUM(J96:J99)</f>
        <v>0</v>
      </c>
      <c r="K100" s="549">
        <f t="shared" si="25"/>
        <v>0</v>
      </c>
      <c r="L100" s="534">
        <f t="shared" si="25"/>
        <v>0</v>
      </c>
      <c r="M100" s="534">
        <f t="shared" si="25"/>
        <v>0</v>
      </c>
      <c r="N100" s="558">
        <f t="shared" si="25"/>
        <v>0</v>
      </c>
      <c r="O100" s="535">
        <f t="shared" si="25"/>
        <v>0</v>
      </c>
    </row>
    <row r="101" spans="1:15" ht="15.75" customHeight="1" x14ac:dyDescent="0.15">
      <c r="A101" s="849" t="s">
        <v>266</v>
      </c>
      <c r="B101" s="845"/>
      <c r="C101" s="845"/>
      <c r="D101" s="845"/>
      <c r="E101" s="845"/>
      <c r="F101" s="845"/>
      <c r="G101" s="845"/>
      <c r="H101" s="845"/>
      <c r="I101" s="846"/>
      <c r="J101" s="533">
        <f t="shared" ref="J101:O101" si="26">SUM(J100,J95)</f>
        <v>0</v>
      </c>
      <c r="K101" s="549">
        <f t="shared" si="26"/>
        <v>0</v>
      </c>
      <c r="L101" s="534">
        <f t="shared" si="26"/>
        <v>0</v>
      </c>
      <c r="M101" s="534">
        <f t="shared" si="26"/>
        <v>0</v>
      </c>
      <c r="N101" s="558">
        <f t="shared" si="26"/>
        <v>0</v>
      </c>
      <c r="O101" s="535">
        <f t="shared" si="26"/>
        <v>0</v>
      </c>
    </row>
    <row r="102" spans="1:15" ht="15.75" customHeight="1" x14ac:dyDescent="0.15">
      <c r="A102" s="212"/>
      <c r="B102" s="212"/>
      <c r="C102" s="212"/>
      <c r="D102" s="212"/>
      <c r="E102" s="212"/>
      <c r="F102" s="212"/>
      <c r="G102" s="212"/>
      <c r="H102" s="212"/>
      <c r="I102" s="212"/>
      <c r="J102" s="211"/>
      <c r="K102" s="211"/>
      <c r="L102" s="211"/>
      <c r="M102" s="211"/>
      <c r="N102" s="211"/>
      <c r="O102" s="211"/>
    </row>
    <row r="103" spans="1:15" s="210" customFormat="1" ht="15.75" customHeight="1" x14ac:dyDescent="0.15">
      <c r="A103" s="249" t="s">
        <v>295</v>
      </c>
      <c r="B103" s="248"/>
      <c r="C103" s="248"/>
      <c r="D103" s="248"/>
      <c r="E103" s="248"/>
      <c r="F103" s="248"/>
      <c r="G103" s="248"/>
      <c r="H103" s="248"/>
      <c r="I103" s="248"/>
      <c r="J103" s="247"/>
      <c r="K103" s="246" t="s">
        <v>294</v>
      </c>
      <c r="L103" s="245">
        <v>10.55</v>
      </c>
      <c r="M103" s="243"/>
      <c r="N103" s="244"/>
      <c r="O103" s="243" t="s">
        <v>293</v>
      </c>
    </row>
    <row r="104" spans="1:15" s="210" customFormat="1" ht="15.75" customHeight="1" x14ac:dyDescent="0.15">
      <c r="A104" s="833"/>
      <c r="B104" s="834"/>
      <c r="C104" s="834"/>
      <c r="D104" s="834"/>
      <c r="E104" s="834"/>
      <c r="F104" s="856"/>
      <c r="G104" s="857" t="s">
        <v>292</v>
      </c>
      <c r="H104" s="858"/>
      <c r="I104" s="859"/>
      <c r="J104" s="242" t="s">
        <v>291</v>
      </c>
      <c r="K104" s="241" t="s">
        <v>290</v>
      </c>
      <c r="L104" s="240" t="s">
        <v>289</v>
      </c>
      <c r="M104" s="240" t="s">
        <v>288</v>
      </c>
      <c r="N104" s="240" t="s">
        <v>287</v>
      </c>
      <c r="O104" s="239" t="s">
        <v>286</v>
      </c>
    </row>
    <row r="105" spans="1:15" s="210" customFormat="1" ht="15.75" customHeight="1" x14ac:dyDescent="0.15">
      <c r="A105" s="868" t="s">
        <v>285</v>
      </c>
      <c r="B105" s="858"/>
      <c r="C105" s="572">
        <f>SUM(E107:E111)</f>
        <v>0</v>
      </c>
      <c r="D105" s="238" t="s">
        <v>284</v>
      </c>
      <c r="E105" s="238"/>
      <c r="F105" s="238"/>
      <c r="G105" s="858" t="s">
        <v>283</v>
      </c>
      <c r="H105" s="858"/>
      <c r="I105" s="859"/>
      <c r="J105" s="565"/>
      <c r="K105" s="566"/>
      <c r="L105" s="566"/>
      <c r="M105" s="566"/>
      <c r="N105" s="567"/>
      <c r="O105" s="568"/>
    </row>
    <row r="106" spans="1:15" s="210" customFormat="1" ht="15.75" customHeight="1" x14ac:dyDescent="0.15">
      <c r="A106" s="225"/>
      <c r="B106" s="871" t="s">
        <v>282</v>
      </c>
      <c r="C106" s="855"/>
      <c r="D106" s="855"/>
      <c r="E106" s="855" t="s">
        <v>281</v>
      </c>
      <c r="F106" s="855"/>
      <c r="G106" s="855"/>
      <c r="H106" s="237" t="s">
        <v>280</v>
      </c>
      <c r="I106" s="236" t="s">
        <v>279</v>
      </c>
      <c r="J106" s="235"/>
      <c r="K106" s="234"/>
      <c r="L106" s="233"/>
      <c r="M106" s="233"/>
      <c r="N106" s="233"/>
      <c r="O106" s="232"/>
    </row>
    <row r="107" spans="1:15" s="210" customFormat="1" ht="15.75" customHeight="1" x14ac:dyDescent="0.15">
      <c r="A107" s="218"/>
      <c r="B107" s="231"/>
      <c r="C107" s="221" t="s">
        <v>278</v>
      </c>
      <c r="D107" s="227" t="s">
        <v>273</v>
      </c>
      <c r="E107" s="536"/>
      <c r="F107" s="228" t="s">
        <v>272</v>
      </c>
      <c r="G107" s="221"/>
      <c r="H107" s="537"/>
      <c r="I107" s="219" t="s">
        <v>270</v>
      </c>
      <c r="J107" s="554">
        <f t="shared" ref="J107:O111" si="27">ROUNDDOWN($E107*$H107*J$105*365*$L$103/1000,)</f>
        <v>0</v>
      </c>
      <c r="K107" s="543">
        <f t="shared" si="27"/>
        <v>0</v>
      </c>
      <c r="L107" s="543">
        <f t="shared" si="27"/>
        <v>0</v>
      </c>
      <c r="M107" s="543">
        <f t="shared" si="27"/>
        <v>0</v>
      </c>
      <c r="N107" s="543">
        <f t="shared" si="27"/>
        <v>0</v>
      </c>
      <c r="O107" s="544">
        <f t="shared" si="27"/>
        <v>0</v>
      </c>
    </row>
    <row r="108" spans="1:15" s="210" customFormat="1" ht="15.75" customHeight="1" x14ac:dyDescent="0.15">
      <c r="A108" s="218"/>
      <c r="B108" s="230"/>
      <c r="C108" s="221" t="s">
        <v>277</v>
      </c>
      <c r="D108" s="227" t="s">
        <v>273</v>
      </c>
      <c r="E108" s="536"/>
      <c r="F108" s="228" t="s">
        <v>272</v>
      </c>
      <c r="G108" s="221"/>
      <c r="H108" s="537"/>
      <c r="I108" s="219" t="s">
        <v>270</v>
      </c>
      <c r="J108" s="554">
        <f t="shared" si="27"/>
        <v>0</v>
      </c>
      <c r="K108" s="543">
        <f t="shared" si="27"/>
        <v>0</v>
      </c>
      <c r="L108" s="543">
        <f t="shared" si="27"/>
        <v>0</v>
      </c>
      <c r="M108" s="543">
        <f t="shared" si="27"/>
        <v>0</v>
      </c>
      <c r="N108" s="543">
        <f t="shared" si="27"/>
        <v>0</v>
      </c>
      <c r="O108" s="544">
        <f t="shared" si="27"/>
        <v>0</v>
      </c>
    </row>
    <row r="109" spans="1:15" s="210" customFormat="1" ht="15.75" customHeight="1" x14ac:dyDescent="0.15">
      <c r="A109" s="218"/>
      <c r="B109" s="230"/>
      <c r="C109" s="221" t="s">
        <v>276</v>
      </c>
      <c r="D109" s="227" t="s">
        <v>273</v>
      </c>
      <c r="E109" s="536"/>
      <c r="F109" s="228" t="s">
        <v>272</v>
      </c>
      <c r="G109" s="221"/>
      <c r="H109" s="537"/>
      <c r="I109" s="219" t="s">
        <v>270</v>
      </c>
      <c r="J109" s="554">
        <f t="shared" si="27"/>
        <v>0</v>
      </c>
      <c r="K109" s="543">
        <f t="shared" si="27"/>
        <v>0</v>
      </c>
      <c r="L109" s="543">
        <f t="shared" si="27"/>
        <v>0</v>
      </c>
      <c r="M109" s="543">
        <f t="shared" si="27"/>
        <v>0</v>
      </c>
      <c r="N109" s="543">
        <f t="shared" si="27"/>
        <v>0</v>
      </c>
      <c r="O109" s="544">
        <f t="shared" si="27"/>
        <v>0</v>
      </c>
    </row>
    <row r="110" spans="1:15" s="210" customFormat="1" ht="15.75" customHeight="1" x14ac:dyDescent="0.15">
      <c r="A110" s="218"/>
      <c r="B110" s="230"/>
      <c r="C110" s="221" t="s">
        <v>275</v>
      </c>
      <c r="D110" s="227" t="s">
        <v>273</v>
      </c>
      <c r="E110" s="536"/>
      <c r="F110" s="228" t="s">
        <v>272</v>
      </c>
      <c r="G110" s="221"/>
      <c r="H110" s="537"/>
      <c r="I110" s="219" t="s">
        <v>270</v>
      </c>
      <c r="J110" s="554">
        <f t="shared" si="27"/>
        <v>0</v>
      </c>
      <c r="K110" s="543">
        <f t="shared" si="27"/>
        <v>0</v>
      </c>
      <c r="L110" s="543">
        <f t="shared" si="27"/>
        <v>0</v>
      </c>
      <c r="M110" s="543">
        <f t="shared" si="27"/>
        <v>0</v>
      </c>
      <c r="N110" s="543">
        <f t="shared" si="27"/>
        <v>0</v>
      </c>
      <c r="O110" s="544">
        <f t="shared" si="27"/>
        <v>0</v>
      </c>
    </row>
    <row r="111" spans="1:15" s="210" customFormat="1" ht="15.75" customHeight="1" x14ac:dyDescent="0.15">
      <c r="A111" s="218"/>
      <c r="B111" s="229"/>
      <c r="C111" s="221" t="s">
        <v>274</v>
      </c>
      <c r="D111" s="227" t="s">
        <v>273</v>
      </c>
      <c r="E111" s="536"/>
      <c r="F111" s="228" t="s">
        <v>272</v>
      </c>
      <c r="G111" s="221"/>
      <c r="H111" s="537"/>
      <c r="I111" s="219" t="s">
        <v>270</v>
      </c>
      <c r="J111" s="554">
        <f t="shared" si="27"/>
        <v>0</v>
      </c>
      <c r="K111" s="543">
        <f t="shared" si="27"/>
        <v>0</v>
      </c>
      <c r="L111" s="543">
        <f t="shared" si="27"/>
        <v>0</v>
      </c>
      <c r="M111" s="543">
        <f t="shared" si="27"/>
        <v>0</v>
      </c>
      <c r="N111" s="543">
        <f t="shared" si="27"/>
        <v>0</v>
      </c>
      <c r="O111" s="544">
        <f t="shared" si="27"/>
        <v>0</v>
      </c>
    </row>
    <row r="112" spans="1:15" s="210" customFormat="1" ht="15.75" customHeight="1" x14ac:dyDescent="0.15">
      <c r="A112" s="218"/>
      <c r="B112" s="830" t="s">
        <v>271</v>
      </c>
      <c r="C112" s="866"/>
      <c r="D112" s="822"/>
      <c r="E112" s="822"/>
      <c r="F112" s="823"/>
      <c r="G112" s="221"/>
      <c r="H112" s="537"/>
      <c r="I112" s="219" t="s">
        <v>270</v>
      </c>
      <c r="J112" s="554">
        <f t="shared" ref="J112:O114" si="28">ROUNDDOWN($H112*$C$105*J$105*365*$L$103/1000,)</f>
        <v>0</v>
      </c>
      <c r="K112" s="543">
        <f t="shared" si="28"/>
        <v>0</v>
      </c>
      <c r="L112" s="543">
        <f t="shared" si="28"/>
        <v>0</v>
      </c>
      <c r="M112" s="543">
        <f t="shared" si="28"/>
        <v>0</v>
      </c>
      <c r="N112" s="543">
        <f t="shared" si="28"/>
        <v>0</v>
      </c>
      <c r="O112" s="544">
        <f t="shared" si="28"/>
        <v>0</v>
      </c>
    </row>
    <row r="113" spans="1:15" s="210" customFormat="1" ht="15.75" customHeight="1" x14ac:dyDescent="0.15">
      <c r="A113" s="218"/>
      <c r="B113" s="831"/>
      <c r="C113" s="866"/>
      <c r="D113" s="822"/>
      <c r="E113" s="822"/>
      <c r="F113" s="823"/>
      <c r="G113" s="226"/>
      <c r="H113" s="538"/>
      <c r="I113" s="219" t="s">
        <v>270</v>
      </c>
      <c r="J113" s="554">
        <f t="shared" si="28"/>
        <v>0</v>
      </c>
      <c r="K113" s="543">
        <f t="shared" si="28"/>
        <v>0</v>
      </c>
      <c r="L113" s="543">
        <f t="shared" si="28"/>
        <v>0</v>
      </c>
      <c r="M113" s="543">
        <f t="shared" si="28"/>
        <v>0</v>
      </c>
      <c r="N113" s="543">
        <f t="shared" si="28"/>
        <v>0</v>
      </c>
      <c r="O113" s="544">
        <f t="shared" si="28"/>
        <v>0</v>
      </c>
    </row>
    <row r="114" spans="1:15" s="210" customFormat="1" ht="15.75" customHeight="1" x14ac:dyDescent="0.15">
      <c r="A114" s="218"/>
      <c r="B114" s="832"/>
      <c r="C114" s="867"/>
      <c r="D114" s="842"/>
      <c r="E114" s="842"/>
      <c r="F114" s="843"/>
      <c r="G114" s="217"/>
      <c r="H114" s="563"/>
      <c r="I114" s="216" t="s">
        <v>270</v>
      </c>
      <c r="J114" s="556">
        <f t="shared" si="28"/>
        <v>0</v>
      </c>
      <c r="K114" s="546">
        <f t="shared" si="28"/>
        <v>0</v>
      </c>
      <c r="L114" s="546">
        <f t="shared" si="28"/>
        <v>0</v>
      </c>
      <c r="M114" s="546">
        <f t="shared" si="28"/>
        <v>0</v>
      </c>
      <c r="N114" s="546">
        <f t="shared" si="28"/>
        <v>0</v>
      </c>
      <c r="O114" s="547">
        <f t="shared" si="28"/>
        <v>0</v>
      </c>
    </row>
    <row r="115" spans="1:15" s="210" customFormat="1" ht="15.75" customHeight="1" x14ac:dyDescent="0.15">
      <c r="A115" s="844" t="s">
        <v>269</v>
      </c>
      <c r="B115" s="869"/>
      <c r="C115" s="869"/>
      <c r="D115" s="869"/>
      <c r="E115" s="869"/>
      <c r="F115" s="869"/>
      <c r="G115" s="869"/>
      <c r="H115" s="869"/>
      <c r="I115" s="870"/>
      <c r="J115" s="533">
        <f t="shared" ref="J115:O115" si="29">SUM(J107:J114)</f>
        <v>0</v>
      </c>
      <c r="K115" s="534">
        <f t="shared" si="29"/>
        <v>0</v>
      </c>
      <c r="L115" s="534">
        <f t="shared" si="29"/>
        <v>0</v>
      </c>
      <c r="M115" s="534">
        <f t="shared" si="29"/>
        <v>0</v>
      </c>
      <c r="N115" s="558">
        <f t="shared" si="29"/>
        <v>0</v>
      </c>
      <c r="O115" s="535">
        <f t="shared" si="29"/>
        <v>0</v>
      </c>
    </row>
    <row r="116" spans="1:15" s="210" customFormat="1" ht="15.75" customHeight="1" x14ac:dyDescent="0.15">
      <c r="A116" s="225"/>
      <c r="B116" s="860" t="s">
        <v>268</v>
      </c>
      <c r="C116" s="861"/>
      <c r="D116" s="861"/>
      <c r="E116" s="861"/>
      <c r="F116" s="862"/>
      <c r="G116" s="224"/>
      <c r="H116" s="559"/>
      <c r="I116" s="222" t="s">
        <v>18</v>
      </c>
      <c r="J116" s="550">
        <f t="shared" ref="J116:O119" si="30">ROUNDDOWN($H116*$C$105*J$105*365/1000,)</f>
        <v>0</v>
      </c>
      <c r="K116" s="552">
        <f t="shared" si="30"/>
        <v>0</v>
      </c>
      <c r="L116" s="552">
        <f t="shared" si="30"/>
        <v>0</v>
      </c>
      <c r="M116" s="552">
        <f t="shared" si="30"/>
        <v>0</v>
      </c>
      <c r="N116" s="569">
        <f t="shared" si="30"/>
        <v>0</v>
      </c>
      <c r="O116" s="553">
        <f t="shared" si="30"/>
        <v>0</v>
      </c>
    </row>
    <row r="117" spans="1:15" s="210" customFormat="1" ht="15.75" customHeight="1" x14ac:dyDescent="0.15">
      <c r="A117" s="218"/>
      <c r="B117" s="863" t="s">
        <v>144</v>
      </c>
      <c r="C117" s="864"/>
      <c r="D117" s="864"/>
      <c r="E117" s="864"/>
      <c r="F117" s="865"/>
      <c r="G117" s="221"/>
      <c r="H117" s="220">
        <v>1445</v>
      </c>
      <c r="I117" s="219" t="s">
        <v>18</v>
      </c>
      <c r="J117" s="554">
        <f t="shared" si="30"/>
        <v>0</v>
      </c>
      <c r="K117" s="543">
        <f t="shared" si="30"/>
        <v>0</v>
      </c>
      <c r="L117" s="543">
        <f t="shared" si="30"/>
        <v>0</v>
      </c>
      <c r="M117" s="543">
        <f t="shared" si="30"/>
        <v>0</v>
      </c>
      <c r="N117" s="570">
        <f t="shared" si="30"/>
        <v>0</v>
      </c>
      <c r="O117" s="544">
        <f t="shared" si="30"/>
        <v>0</v>
      </c>
    </row>
    <row r="118" spans="1:15" s="210" customFormat="1" ht="15.75" customHeight="1" x14ac:dyDescent="0.15">
      <c r="A118" s="218"/>
      <c r="B118" s="821"/>
      <c r="C118" s="822"/>
      <c r="D118" s="822"/>
      <c r="E118" s="822"/>
      <c r="F118" s="823"/>
      <c r="G118" s="221"/>
      <c r="H118" s="536"/>
      <c r="I118" s="219" t="s">
        <v>18</v>
      </c>
      <c r="J118" s="554">
        <f t="shared" si="30"/>
        <v>0</v>
      </c>
      <c r="K118" s="543">
        <f t="shared" si="30"/>
        <v>0</v>
      </c>
      <c r="L118" s="543">
        <f t="shared" si="30"/>
        <v>0</v>
      </c>
      <c r="M118" s="543">
        <f t="shared" si="30"/>
        <v>0</v>
      </c>
      <c r="N118" s="570">
        <f t="shared" si="30"/>
        <v>0</v>
      </c>
      <c r="O118" s="544">
        <f t="shared" si="30"/>
        <v>0</v>
      </c>
    </row>
    <row r="119" spans="1:15" s="210" customFormat="1" ht="15.75" customHeight="1" x14ac:dyDescent="0.15">
      <c r="A119" s="218"/>
      <c r="B119" s="841"/>
      <c r="C119" s="842"/>
      <c r="D119" s="842"/>
      <c r="E119" s="842"/>
      <c r="F119" s="843"/>
      <c r="G119" s="217"/>
      <c r="H119" s="564"/>
      <c r="I119" s="216" t="s">
        <v>18</v>
      </c>
      <c r="J119" s="556">
        <f t="shared" si="30"/>
        <v>0</v>
      </c>
      <c r="K119" s="546">
        <f t="shared" si="30"/>
        <v>0</v>
      </c>
      <c r="L119" s="546">
        <f t="shared" si="30"/>
        <v>0</v>
      </c>
      <c r="M119" s="546">
        <f t="shared" si="30"/>
        <v>0</v>
      </c>
      <c r="N119" s="571">
        <f t="shared" si="30"/>
        <v>0</v>
      </c>
      <c r="O119" s="547">
        <f t="shared" si="30"/>
        <v>0</v>
      </c>
    </row>
    <row r="120" spans="1:15" s="210" customFormat="1" ht="15.75" customHeight="1" x14ac:dyDescent="0.15">
      <c r="A120" s="844" t="s">
        <v>267</v>
      </c>
      <c r="B120" s="869"/>
      <c r="C120" s="869"/>
      <c r="D120" s="869"/>
      <c r="E120" s="869"/>
      <c r="F120" s="869"/>
      <c r="G120" s="869"/>
      <c r="H120" s="869"/>
      <c r="I120" s="870"/>
      <c r="J120" s="533">
        <f t="shared" ref="J120:O120" si="31">SUM(J116:J119)</f>
        <v>0</v>
      </c>
      <c r="K120" s="534">
        <f t="shared" si="31"/>
        <v>0</v>
      </c>
      <c r="L120" s="534">
        <f t="shared" si="31"/>
        <v>0</v>
      </c>
      <c r="M120" s="534">
        <f t="shared" si="31"/>
        <v>0</v>
      </c>
      <c r="N120" s="558">
        <f t="shared" si="31"/>
        <v>0</v>
      </c>
      <c r="O120" s="535">
        <f t="shared" si="31"/>
        <v>0</v>
      </c>
    </row>
    <row r="121" spans="1:15" s="210" customFormat="1" ht="15.75" customHeight="1" x14ac:dyDescent="0.15">
      <c r="A121" s="849" t="s">
        <v>266</v>
      </c>
      <c r="B121" s="845"/>
      <c r="C121" s="845"/>
      <c r="D121" s="845"/>
      <c r="E121" s="845"/>
      <c r="F121" s="845"/>
      <c r="G121" s="845"/>
      <c r="H121" s="845"/>
      <c r="I121" s="846"/>
      <c r="J121" s="533">
        <f t="shared" ref="J121:O121" si="32">SUM(J120,J115)</f>
        <v>0</v>
      </c>
      <c r="K121" s="534">
        <f t="shared" si="32"/>
        <v>0</v>
      </c>
      <c r="L121" s="534">
        <f t="shared" si="32"/>
        <v>0</v>
      </c>
      <c r="M121" s="534">
        <f t="shared" si="32"/>
        <v>0</v>
      </c>
      <c r="N121" s="558">
        <f t="shared" si="32"/>
        <v>0</v>
      </c>
      <c r="O121" s="535">
        <f t="shared" si="32"/>
        <v>0</v>
      </c>
    </row>
    <row r="122" spans="1:15" s="210" customFormat="1" ht="15.75" customHeight="1" x14ac:dyDescent="0.15">
      <c r="A122" s="212"/>
      <c r="B122" s="212"/>
      <c r="C122" s="212"/>
      <c r="D122" s="212"/>
      <c r="E122" s="212"/>
      <c r="F122" s="212"/>
      <c r="G122" s="212"/>
      <c r="H122" s="212"/>
      <c r="I122" s="212"/>
      <c r="J122" s="212"/>
      <c r="K122" s="211"/>
      <c r="L122" s="211"/>
      <c r="M122" s="211"/>
      <c r="N122" s="211"/>
      <c r="O122" s="211"/>
    </row>
    <row r="123" spans="1:15" s="210" customFormat="1" ht="15.75" customHeight="1" x14ac:dyDescent="0.15">
      <c r="A123" s="849" t="s">
        <v>265</v>
      </c>
      <c r="B123" s="845"/>
      <c r="C123" s="845"/>
      <c r="D123" s="845"/>
      <c r="E123" s="845"/>
      <c r="F123" s="845"/>
      <c r="G123" s="845"/>
      <c r="H123" s="845"/>
      <c r="I123" s="846"/>
      <c r="J123" s="533">
        <f t="shared" ref="J123:O123" si="33">J9</f>
        <v>0</v>
      </c>
      <c r="K123" s="534">
        <f t="shared" si="33"/>
        <v>0</v>
      </c>
      <c r="L123" s="534">
        <f t="shared" si="33"/>
        <v>0</v>
      </c>
      <c r="M123" s="534">
        <f t="shared" si="33"/>
        <v>0</v>
      </c>
      <c r="N123" s="534">
        <f t="shared" si="33"/>
        <v>0</v>
      </c>
      <c r="O123" s="535">
        <f t="shared" si="33"/>
        <v>0</v>
      </c>
    </row>
    <row r="124" spans="1:15" s="210" customFormat="1" ht="15.75" customHeight="1" x14ac:dyDescent="0.15">
      <c r="A124" s="849" t="s">
        <v>264</v>
      </c>
      <c r="B124" s="845"/>
      <c r="C124" s="845"/>
      <c r="D124" s="845"/>
      <c r="E124" s="845"/>
      <c r="F124" s="845"/>
      <c r="G124" s="845"/>
      <c r="H124" s="845"/>
      <c r="I124" s="846"/>
      <c r="J124" s="533">
        <f t="shared" ref="J124:O124" si="34">SUM(J26,J72,J95,J49,J115)</f>
        <v>0</v>
      </c>
      <c r="K124" s="534">
        <f t="shared" si="34"/>
        <v>0</v>
      </c>
      <c r="L124" s="534">
        <f t="shared" si="34"/>
        <v>0</v>
      </c>
      <c r="M124" s="534">
        <f t="shared" si="34"/>
        <v>0</v>
      </c>
      <c r="N124" s="534">
        <f t="shared" si="34"/>
        <v>0</v>
      </c>
      <c r="O124" s="535">
        <f t="shared" si="34"/>
        <v>0</v>
      </c>
    </row>
    <row r="125" spans="1:15" s="210" customFormat="1" ht="15.75" customHeight="1" x14ac:dyDescent="0.15">
      <c r="A125" s="849" t="s">
        <v>263</v>
      </c>
      <c r="B125" s="845"/>
      <c r="C125" s="845"/>
      <c r="D125" s="845"/>
      <c r="E125" s="845"/>
      <c r="F125" s="845"/>
      <c r="G125" s="845"/>
      <c r="H125" s="845"/>
      <c r="I125" s="846"/>
      <c r="J125" s="533">
        <f t="shared" ref="J125:O125" si="35">SUM(J31,J77,J100,J54,J120)</f>
        <v>0</v>
      </c>
      <c r="K125" s="534">
        <f t="shared" si="35"/>
        <v>0</v>
      </c>
      <c r="L125" s="534">
        <f t="shared" si="35"/>
        <v>0</v>
      </c>
      <c r="M125" s="534">
        <f t="shared" si="35"/>
        <v>0</v>
      </c>
      <c r="N125" s="534">
        <f t="shared" si="35"/>
        <v>0</v>
      </c>
      <c r="O125" s="535">
        <f t="shared" si="35"/>
        <v>0</v>
      </c>
    </row>
    <row r="126" spans="1:15" s="210" customFormat="1" ht="15.75" customHeight="1" x14ac:dyDescent="0.15">
      <c r="A126" s="215" t="s">
        <v>262</v>
      </c>
      <c r="B126" s="214"/>
      <c r="C126" s="214"/>
      <c r="D126" s="214"/>
      <c r="E126" s="214"/>
      <c r="F126" s="214"/>
      <c r="G126" s="214"/>
      <c r="H126" s="214"/>
      <c r="I126" s="213"/>
      <c r="J126" s="533">
        <f t="shared" ref="J126:O126" si="36">SUM(J123:J125)</f>
        <v>0</v>
      </c>
      <c r="K126" s="534">
        <f t="shared" si="36"/>
        <v>0</v>
      </c>
      <c r="L126" s="534">
        <f t="shared" si="36"/>
        <v>0</v>
      </c>
      <c r="M126" s="534">
        <f t="shared" si="36"/>
        <v>0</v>
      </c>
      <c r="N126" s="534">
        <f t="shared" si="36"/>
        <v>0</v>
      </c>
      <c r="O126" s="535">
        <f t="shared" si="36"/>
        <v>0</v>
      </c>
    </row>
    <row r="127" spans="1:15" s="210" customFormat="1" ht="15.75" customHeight="1" x14ac:dyDescent="0.15">
      <c r="A127" s="212" t="s">
        <v>261</v>
      </c>
      <c r="B127" s="212"/>
      <c r="C127" s="212"/>
      <c r="D127" s="212"/>
      <c r="E127" s="212"/>
      <c r="F127" s="212"/>
      <c r="G127" s="212"/>
      <c r="H127" s="212"/>
      <c r="I127" s="212"/>
      <c r="J127" s="211"/>
      <c r="K127" s="211"/>
      <c r="L127" s="211"/>
      <c r="M127" s="211"/>
      <c r="N127" s="211"/>
      <c r="O127" s="211"/>
    </row>
    <row r="128" spans="1:15" s="208" customFormat="1" ht="10.5" customHeight="1" x14ac:dyDescent="0.15">
      <c r="A128" s="209"/>
      <c r="B128" s="209"/>
      <c r="C128" s="209"/>
      <c r="D128" s="209"/>
      <c r="E128" s="209"/>
      <c r="F128" s="209"/>
      <c r="G128" s="209"/>
      <c r="H128" s="209"/>
      <c r="I128" s="209"/>
      <c r="J128" s="209"/>
      <c r="K128" s="209"/>
      <c r="L128" s="209"/>
      <c r="M128" s="209"/>
      <c r="N128" s="209"/>
      <c r="O128" s="209"/>
    </row>
    <row r="129" spans="1:16" s="128" customFormat="1" ht="16.5" customHeight="1" x14ac:dyDescent="0.15">
      <c r="A129" s="206"/>
      <c r="B129" s="206"/>
      <c r="C129" s="206"/>
      <c r="D129" s="206"/>
      <c r="E129" s="206"/>
      <c r="F129" s="206"/>
      <c r="G129" s="206"/>
      <c r="H129" s="206"/>
      <c r="I129" s="206"/>
      <c r="J129" s="206"/>
      <c r="K129" s="207"/>
      <c r="L129" s="207"/>
      <c r="M129" s="207"/>
      <c r="N129" s="207"/>
      <c r="O129" s="207"/>
      <c r="P129" s="206"/>
    </row>
  </sheetData>
  <mergeCells count="108">
    <mergeCell ref="B74:F74"/>
    <mergeCell ref="B75:F75"/>
    <mergeCell ref="A125:I125"/>
    <mergeCell ref="A115:I115"/>
    <mergeCell ref="B116:F116"/>
    <mergeCell ref="B117:F117"/>
    <mergeCell ref="B118:F118"/>
    <mergeCell ref="B119:F119"/>
    <mergeCell ref="A120:I120"/>
    <mergeCell ref="A123:I123"/>
    <mergeCell ref="A78:I78"/>
    <mergeCell ref="A121:I121"/>
    <mergeCell ref="A124:I124"/>
    <mergeCell ref="A101:I101"/>
    <mergeCell ref="A95:I95"/>
    <mergeCell ref="B96:F96"/>
    <mergeCell ref="B97:F97"/>
    <mergeCell ref="B98:F98"/>
    <mergeCell ref="B99:F99"/>
    <mergeCell ref="A100:I100"/>
    <mergeCell ref="B83:D83"/>
    <mergeCell ref="B106:D106"/>
    <mergeCell ref="E106:G106"/>
    <mergeCell ref="B112:B114"/>
    <mergeCell ref="G58:I58"/>
    <mergeCell ref="A59:B59"/>
    <mergeCell ref="G59:I59"/>
    <mergeCell ref="B60:D60"/>
    <mergeCell ref="E60:G60"/>
    <mergeCell ref="B66:B71"/>
    <mergeCell ref="B73:F73"/>
    <mergeCell ref="C66:F66"/>
    <mergeCell ref="C67:F67"/>
    <mergeCell ref="C68:F68"/>
    <mergeCell ref="C112:F112"/>
    <mergeCell ref="C113:F113"/>
    <mergeCell ref="C114:F114"/>
    <mergeCell ref="E83:G83"/>
    <mergeCell ref="B89:B94"/>
    <mergeCell ref="C89:F89"/>
    <mergeCell ref="C90:F90"/>
    <mergeCell ref="C91:F91"/>
    <mergeCell ref="A105:B105"/>
    <mergeCell ref="G105:I105"/>
    <mergeCell ref="C92:F92"/>
    <mergeCell ref="C93:F93"/>
    <mergeCell ref="C94:F94"/>
    <mergeCell ref="A77:I77"/>
    <mergeCell ref="C47:F47"/>
    <mergeCell ref="A104:F104"/>
    <mergeCell ref="G104:I104"/>
    <mergeCell ref="B53:F53"/>
    <mergeCell ref="A55:I55"/>
    <mergeCell ref="A54:I54"/>
    <mergeCell ref="C45:F45"/>
    <mergeCell ref="A49:I49"/>
    <mergeCell ref="C48:F48"/>
    <mergeCell ref="B43:B48"/>
    <mergeCell ref="C69:F69"/>
    <mergeCell ref="C70:F70"/>
    <mergeCell ref="C71:F71"/>
    <mergeCell ref="A72:I72"/>
    <mergeCell ref="B76:F76"/>
    <mergeCell ref="B50:F50"/>
    <mergeCell ref="B51:F51"/>
    <mergeCell ref="B52:F52"/>
    <mergeCell ref="A81:F81"/>
    <mergeCell ref="G81:I81"/>
    <mergeCell ref="A82:B82"/>
    <mergeCell ref="G82:I82"/>
    <mergeCell ref="A58:F58"/>
    <mergeCell ref="B30:F30"/>
    <mergeCell ref="A31:I31"/>
    <mergeCell ref="C46:F46"/>
    <mergeCell ref="B37:D37"/>
    <mergeCell ref="C43:F43"/>
    <mergeCell ref="A9:I9"/>
    <mergeCell ref="C23:F23"/>
    <mergeCell ref="A12:F12"/>
    <mergeCell ref="B14:G14"/>
    <mergeCell ref="B27:F27"/>
    <mergeCell ref="B28:F28"/>
    <mergeCell ref="A26:I26"/>
    <mergeCell ref="A32:I32"/>
    <mergeCell ref="E37:G37"/>
    <mergeCell ref="G35:I35"/>
    <mergeCell ref="A36:B36"/>
    <mergeCell ref="C44:F44"/>
    <mergeCell ref="A35:F35"/>
    <mergeCell ref="G36:I36"/>
    <mergeCell ref="A2:O2"/>
    <mergeCell ref="N3:O3"/>
    <mergeCell ref="B29:F29"/>
    <mergeCell ref="C24:F24"/>
    <mergeCell ref="C25:F25"/>
    <mergeCell ref="G12:I12"/>
    <mergeCell ref="A13:B13"/>
    <mergeCell ref="G13:I13"/>
    <mergeCell ref="B20:B25"/>
    <mergeCell ref="C20:F20"/>
    <mergeCell ref="C21:F21"/>
    <mergeCell ref="C22:F22"/>
    <mergeCell ref="A6:F6"/>
    <mergeCell ref="G6:I6"/>
    <mergeCell ref="A7:B7"/>
    <mergeCell ref="G7:I7"/>
    <mergeCell ref="G8:H8"/>
    <mergeCell ref="A8:F8"/>
  </mergeCells>
  <phoneticPr fontId="2"/>
  <dataValidations count="4">
    <dataValidation allowBlank="1" showInputMessage="1" showErrorMessage="1" promptTitle="ご確認ください" prompt="各種加算は、加算条件を満たすことが確実なもののみ記入してください。" sqref="C20:F25 C43:F48 C66:F71 C89:F94 C112:F114"/>
    <dataValidation allowBlank="1" showInputMessage="1" showErrorMessage="1" promptTitle="ご確認ください" prompt="居室の形態ごとに作成してください。" sqref="B14:G14 E37:G37 E60:G60 E83:G83 E106:G106"/>
    <dataValidation allowBlank="1" showInputMessage="1" showErrorMessage="1" promptTitle="ご確認ください" prompt="介護報酬単価を記入してください。" sqref="H15:H25 H43:H48 H66:H71 H89:H94 H107:H114"/>
    <dataValidation allowBlank="1" showInputMessage="1" showErrorMessage="1" promptTitle="ご確認ください" prompt="実際の負担額ではなく、居住費は居室形態に応じた基準費用額、食費は1,445円で算出してください。" sqref="H116:H117"/>
  </dataValidations>
  <pageMargins left="0.78740157480314965" right="0.78740157480314965" top="0.78740157480314965" bottom="0.59055118110236227" header="0.51181102362204722" footer="0.31496062992125984"/>
  <pageSetup paperSize="9" scale="94" orientation="portrait" r:id="rId1"/>
  <headerFooter alignWithMargins="0">
    <oddFooter>&amp;L&amp;"ＭＳ 明朝,標準"&amp;9【書類番号30】&amp;C&amp;"ＭＳ 明朝,標準"&amp;9&amp;P&amp;R&amp;"ＭＳ 明朝,標準"&amp;9【老朽改築等・令和6&amp;K000000年4月募集】</oddFooter>
  </headerFooter>
  <rowBreaks count="2" manualBreakCount="2">
    <brk id="55" max="14" man="1"/>
    <brk id="101" max="14"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zoomScaleNormal="100" workbookViewId="0"/>
  </sheetViews>
  <sheetFormatPr defaultColWidth="9" defaultRowHeight="16.5" customHeight="1" x14ac:dyDescent="0.15"/>
  <cols>
    <col min="1" max="2" width="2.375" style="123" customWidth="1"/>
    <col min="3" max="3" width="8.375" style="123" bestFit="1" customWidth="1"/>
    <col min="4" max="4" width="2.875" style="123" bestFit="1" customWidth="1"/>
    <col min="5" max="5" width="4.125" style="123" bestFit="1" customWidth="1"/>
    <col min="6" max="6" width="4.25" style="123" bestFit="1" customWidth="1"/>
    <col min="7" max="7" width="2.75" style="123" customWidth="1"/>
    <col min="8" max="8" width="5.625" style="123" bestFit="1" customWidth="1"/>
    <col min="9" max="9" width="2.625" style="123" bestFit="1" customWidth="1"/>
    <col min="10" max="10" width="9.25" style="123" customWidth="1"/>
    <col min="11" max="15" width="9.25" style="124" customWidth="1"/>
    <col min="16" max="16384" width="9" style="123"/>
  </cols>
  <sheetData>
    <row r="1" spans="1:15" ht="16.5" customHeight="1" x14ac:dyDescent="0.15">
      <c r="A1" s="265" t="s">
        <v>330</v>
      </c>
    </row>
    <row r="2" spans="1:15" s="265" customFormat="1" ht="16.5" customHeight="1" x14ac:dyDescent="0.15">
      <c r="A2" s="275" t="s">
        <v>318</v>
      </c>
      <c r="B2" s="274"/>
      <c r="C2" s="274"/>
      <c r="D2" s="274"/>
      <c r="E2" s="274"/>
      <c r="F2" s="274"/>
      <c r="G2" s="274"/>
      <c r="H2" s="274"/>
      <c r="I2" s="274"/>
      <c r="J2" s="274"/>
      <c r="K2" s="273"/>
      <c r="L2" s="273"/>
      <c r="M2" s="273"/>
      <c r="N2" s="273"/>
      <c r="O2" s="273"/>
    </row>
    <row r="3" spans="1:15" ht="16.5" customHeight="1" x14ac:dyDescent="0.15">
      <c r="A3" s="261" t="s">
        <v>317</v>
      </c>
      <c r="B3" s="260"/>
      <c r="C3" s="260"/>
      <c r="D3" s="260"/>
      <c r="E3" s="260"/>
      <c r="F3" s="260"/>
      <c r="G3" s="260"/>
      <c r="H3" s="260"/>
      <c r="I3" s="260"/>
      <c r="J3" s="260"/>
      <c r="K3" s="246"/>
      <c r="L3" s="246"/>
      <c r="M3" s="263"/>
      <c r="N3" s="272"/>
      <c r="O3" s="271" t="s">
        <v>316</v>
      </c>
    </row>
    <row r="4" spans="1:15" ht="15.75" customHeight="1" x14ac:dyDescent="0.15">
      <c r="A4" s="873"/>
      <c r="B4" s="874"/>
      <c r="C4" s="874"/>
      <c r="D4" s="874"/>
      <c r="E4" s="874"/>
      <c r="F4" s="874"/>
      <c r="G4" s="874"/>
      <c r="H4" s="874"/>
      <c r="I4" s="874"/>
      <c r="J4" s="874"/>
      <c r="K4" s="874"/>
      <c r="L4" s="874"/>
      <c r="M4" s="874"/>
      <c r="N4" s="874"/>
      <c r="O4" s="875"/>
    </row>
    <row r="5" spans="1:15" ht="15.75" customHeight="1" x14ac:dyDescent="0.15">
      <c r="A5" s="876"/>
      <c r="B5" s="877"/>
      <c r="C5" s="877"/>
      <c r="D5" s="877"/>
      <c r="E5" s="877"/>
      <c r="F5" s="877"/>
      <c r="G5" s="877"/>
      <c r="H5" s="877"/>
      <c r="I5" s="877"/>
      <c r="J5" s="877"/>
      <c r="K5" s="877"/>
      <c r="L5" s="877"/>
      <c r="M5" s="877"/>
      <c r="N5" s="877"/>
      <c r="O5" s="878"/>
    </row>
    <row r="6" spans="1:15" ht="15.75" customHeight="1" x14ac:dyDescent="0.15">
      <c r="A6" s="876"/>
      <c r="B6" s="877"/>
      <c r="C6" s="877"/>
      <c r="D6" s="877"/>
      <c r="E6" s="877"/>
      <c r="F6" s="877"/>
      <c r="G6" s="877"/>
      <c r="H6" s="877"/>
      <c r="I6" s="877"/>
      <c r="J6" s="877"/>
      <c r="K6" s="877"/>
      <c r="L6" s="877"/>
      <c r="M6" s="877"/>
      <c r="N6" s="877"/>
      <c r="O6" s="878"/>
    </row>
    <row r="7" spans="1:15" ht="15.75" customHeight="1" x14ac:dyDescent="0.15">
      <c r="A7" s="876"/>
      <c r="B7" s="877"/>
      <c r="C7" s="877"/>
      <c r="D7" s="877"/>
      <c r="E7" s="877"/>
      <c r="F7" s="877"/>
      <c r="G7" s="877"/>
      <c r="H7" s="877"/>
      <c r="I7" s="877"/>
      <c r="J7" s="877"/>
      <c r="K7" s="877"/>
      <c r="L7" s="877"/>
      <c r="M7" s="877"/>
      <c r="N7" s="877"/>
      <c r="O7" s="878"/>
    </row>
    <row r="8" spans="1:15" ht="15.75" customHeight="1" x14ac:dyDescent="0.15">
      <c r="A8" s="876"/>
      <c r="B8" s="877"/>
      <c r="C8" s="877"/>
      <c r="D8" s="877"/>
      <c r="E8" s="877"/>
      <c r="F8" s="877"/>
      <c r="G8" s="877"/>
      <c r="H8" s="877"/>
      <c r="I8" s="877"/>
      <c r="J8" s="877"/>
      <c r="K8" s="877"/>
      <c r="L8" s="877"/>
      <c r="M8" s="877"/>
      <c r="N8" s="877"/>
      <c r="O8" s="878"/>
    </row>
    <row r="9" spans="1:15" ht="15.75" customHeight="1" x14ac:dyDescent="0.15">
      <c r="A9" s="876"/>
      <c r="B9" s="877"/>
      <c r="C9" s="877"/>
      <c r="D9" s="877"/>
      <c r="E9" s="877"/>
      <c r="F9" s="877"/>
      <c r="G9" s="877"/>
      <c r="H9" s="877"/>
      <c r="I9" s="877"/>
      <c r="J9" s="877"/>
      <c r="K9" s="877"/>
      <c r="L9" s="877"/>
      <c r="M9" s="877"/>
      <c r="N9" s="877"/>
      <c r="O9" s="878"/>
    </row>
    <row r="10" spans="1:15" ht="15.75" customHeight="1" x14ac:dyDescent="0.15">
      <c r="A10" s="876"/>
      <c r="B10" s="877"/>
      <c r="C10" s="877"/>
      <c r="D10" s="877"/>
      <c r="E10" s="877"/>
      <c r="F10" s="877"/>
      <c r="G10" s="877"/>
      <c r="H10" s="877"/>
      <c r="I10" s="877"/>
      <c r="J10" s="877"/>
      <c r="K10" s="877"/>
      <c r="L10" s="877"/>
      <c r="M10" s="877"/>
      <c r="N10" s="877"/>
      <c r="O10" s="878"/>
    </row>
    <row r="11" spans="1:15" ht="15.75" customHeight="1" x14ac:dyDescent="0.15">
      <c r="A11" s="876"/>
      <c r="B11" s="877"/>
      <c r="C11" s="877"/>
      <c r="D11" s="877"/>
      <c r="E11" s="877"/>
      <c r="F11" s="877"/>
      <c r="G11" s="877"/>
      <c r="H11" s="877"/>
      <c r="I11" s="877"/>
      <c r="J11" s="877"/>
      <c r="K11" s="877"/>
      <c r="L11" s="877"/>
      <c r="M11" s="877"/>
      <c r="N11" s="877"/>
      <c r="O11" s="878"/>
    </row>
    <row r="12" spans="1:15" ht="15.75" customHeight="1" x14ac:dyDescent="0.15">
      <c r="A12" s="876"/>
      <c r="B12" s="877"/>
      <c r="C12" s="877"/>
      <c r="D12" s="877"/>
      <c r="E12" s="877"/>
      <c r="F12" s="877"/>
      <c r="G12" s="877"/>
      <c r="H12" s="877"/>
      <c r="I12" s="877"/>
      <c r="J12" s="877"/>
      <c r="K12" s="877"/>
      <c r="L12" s="877"/>
      <c r="M12" s="877"/>
      <c r="N12" s="877"/>
      <c r="O12" s="878"/>
    </row>
    <row r="13" spans="1:15" ht="15.75" customHeight="1" x14ac:dyDescent="0.15">
      <c r="A13" s="876"/>
      <c r="B13" s="877"/>
      <c r="C13" s="877"/>
      <c r="D13" s="877"/>
      <c r="E13" s="877"/>
      <c r="F13" s="877"/>
      <c r="G13" s="877"/>
      <c r="H13" s="877"/>
      <c r="I13" s="877"/>
      <c r="J13" s="877"/>
      <c r="K13" s="877"/>
      <c r="L13" s="877"/>
      <c r="M13" s="877"/>
      <c r="N13" s="877"/>
      <c r="O13" s="878"/>
    </row>
    <row r="14" spans="1:15" ht="15.75" customHeight="1" x14ac:dyDescent="0.15">
      <c r="A14" s="876"/>
      <c r="B14" s="877"/>
      <c r="C14" s="877"/>
      <c r="D14" s="877"/>
      <c r="E14" s="877"/>
      <c r="F14" s="877"/>
      <c r="G14" s="877"/>
      <c r="H14" s="877"/>
      <c r="I14" s="877"/>
      <c r="J14" s="877"/>
      <c r="K14" s="877"/>
      <c r="L14" s="877"/>
      <c r="M14" s="877"/>
      <c r="N14" s="877"/>
      <c r="O14" s="878"/>
    </row>
    <row r="15" spans="1:15" ht="15.75" customHeight="1" x14ac:dyDescent="0.15">
      <c r="A15" s="876"/>
      <c r="B15" s="877"/>
      <c r="C15" s="877"/>
      <c r="D15" s="877"/>
      <c r="E15" s="877"/>
      <c r="F15" s="877"/>
      <c r="G15" s="877"/>
      <c r="H15" s="877"/>
      <c r="I15" s="877"/>
      <c r="J15" s="877"/>
      <c r="K15" s="877"/>
      <c r="L15" s="877"/>
      <c r="M15" s="877"/>
      <c r="N15" s="877"/>
      <c r="O15" s="878"/>
    </row>
    <row r="16" spans="1:15" ht="15.75" customHeight="1" x14ac:dyDescent="0.15">
      <c r="A16" s="876"/>
      <c r="B16" s="877"/>
      <c r="C16" s="877"/>
      <c r="D16" s="877"/>
      <c r="E16" s="877"/>
      <c r="F16" s="877"/>
      <c r="G16" s="877"/>
      <c r="H16" s="877"/>
      <c r="I16" s="877"/>
      <c r="J16" s="877"/>
      <c r="K16" s="877"/>
      <c r="L16" s="877"/>
      <c r="M16" s="877"/>
      <c r="N16" s="877"/>
      <c r="O16" s="878"/>
    </row>
    <row r="17" spans="1:15" ht="15.75" customHeight="1" x14ac:dyDescent="0.15">
      <c r="A17" s="876"/>
      <c r="B17" s="877"/>
      <c r="C17" s="877"/>
      <c r="D17" s="877"/>
      <c r="E17" s="877"/>
      <c r="F17" s="877"/>
      <c r="G17" s="877"/>
      <c r="H17" s="877"/>
      <c r="I17" s="877"/>
      <c r="J17" s="877"/>
      <c r="K17" s="877"/>
      <c r="L17" s="877"/>
      <c r="M17" s="877"/>
      <c r="N17" s="877"/>
      <c r="O17" s="878"/>
    </row>
    <row r="18" spans="1:15" ht="15.75" customHeight="1" x14ac:dyDescent="0.15">
      <c r="A18" s="573"/>
      <c r="B18" s="590"/>
      <c r="C18" s="581"/>
      <c r="D18" s="581"/>
      <c r="E18" s="581"/>
      <c r="F18" s="581"/>
      <c r="G18" s="574"/>
      <c r="H18" s="574"/>
      <c r="I18" s="575"/>
      <c r="J18" s="576"/>
      <c r="K18" s="576"/>
      <c r="L18" s="576"/>
      <c r="M18" s="576"/>
      <c r="N18" s="576"/>
      <c r="O18" s="896" t="str">
        <f>"［"&amp;LEN(SUBSTITUTE(A4,"　",""))&amp;"字］"</f>
        <v>［0字］</v>
      </c>
    </row>
    <row r="19" spans="1:15" ht="15.75" customHeight="1" x14ac:dyDescent="0.15">
      <c r="A19" s="872"/>
      <c r="B19" s="872"/>
      <c r="C19" s="872"/>
      <c r="D19" s="872"/>
      <c r="E19" s="872"/>
      <c r="F19" s="872"/>
      <c r="G19" s="872"/>
      <c r="H19" s="872"/>
      <c r="I19" s="872"/>
      <c r="J19" s="211"/>
      <c r="K19" s="211"/>
      <c r="L19" s="211"/>
      <c r="M19" s="211"/>
      <c r="N19" s="211"/>
      <c r="O19" s="211"/>
    </row>
    <row r="20" spans="1:15" ht="16.5" customHeight="1" x14ac:dyDescent="0.15">
      <c r="A20" s="261" t="s">
        <v>315</v>
      </c>
      <c r="B20" s="260"/>
      <c r="C20" s="260"/>
      <c r="D20" s="260"/>
      <c r="E20" s="260"/>
      <c r="F20" s="260"/>
      <c r="G20" s="260"/>
      <c r="H20" s="260"/>
      <c r="I20" s="260"/>
      <c r="J20" s="260"/>
      <c r="K20" s="246"/>
      <c r="L20" s="246"/>
      <c r="M20" s="263"/>
      <c r="N20" s="272"/>
      <c r="O20" s="271" t="s">
        <v>314</v>
      </c>
    </row>
    <row r="21" spans="1:15" ht="15.75" customHeight="1" x14ac:dyDescent="0.15">
      <c r="A21" s="873"/>
      <c r="B21" s="874"/>
      <c r="C21" s="874"/>
      <c r="D21" s="874"/>
      <c r="E21" s="874"/>
      <c r="F21" s="874"/>
      <c r="G21" s="874"/>
      <c r="H21" s="874"/>
      <c r="I21" s="874"/>
      <c r="J21" s="874"/>
      <c r="K21" s="874"/>
      <c r="L21" s="874"/>
      <c r="M21" s="874"/>
      <c r="N21" s="874"/>
      <c r="O21" s="875"/>
    </row>
    <row r="22" spans="1:15" ht="15.75" customHeight="1" x14ac:dyDescent="0.15">
      <c r="A22" s="876"/>
      <c r="B22" s="877"/>
      <c r="C22" s="877"/>
      <c r="D22" s="877"/>
      <c r="E22" s="877"/>
      <c r="F22" s="877"/>
      <c r="G22" s="877"/>
      <c r="H22" s="877"/>
      <c r="I22" s="877"/>
      <c r="J22" s="877"/>
      <c r="K22" s="877"/>
      <c r="L22" s="877"/>
      <c r="M22" s="877"/>
      <c r="N22" s="877"/>
      <c r="O22" s="878"/>
    </row>
    <row r="23" spans="1:15" ht="15.75" customHeight="1" x14ac:dyDescent="0.15">
      <c r="A23" s="876"/>
      <c r="B23" s="877"/>
      <c r="C23" s="877"/>
      <c r="D23" s="877"/>
      <c r="E23" s="877"/>
      <c r="F23" s="877"/>
      <c r="G23" s="877"/>
      <c r="H23" s="877"/>
      <c r="I23" s="877"/>
      <c r="J23" s="877"/>
      <c r="K23" s="877"/>
      <c r="L23" s="877"/>
      <c r="M23" s="877"/>
      <c r="N23" s="877"/>
      <c r="O23" s="878"/>
    </row>
    <row r="24" spans="1:15" ht="15.75" customHeight="1" x14ac:dyDescent="0.15">
      <c r="A24" s="876"/>
      <c r="B24" s="877"/>
      <c r="C24" s="877"/>
      <c r="D24" s="877"/>
      <c r="E24" s="877"/>
      <c r="F24" s="877"/>
      <c r="G24" s="877"/>
      <c r="H24" s="877"/>
      <c r="I24" s="877"/>
      <c r="J24" s="877"/>
      <c r="K24" s="877"/>
      <c r="L24" s="877"/>
      <c r="M24" s="877"/>
      <c r="N24" s="877"/>
      <c r="O24" s="878"/>
    </row>
    <row r="25" spans="1:15" ht="15.75" customHeight="1" x14ac:dyDescent="0.15">
      <c r="A25" s="876"/>
      <c r="B25" s="877"/>
      <c r="C25" s="877"/>
      <c r="D25" s="877"/>
      <c r="E25" s="877"/>
      <c r="F25" s="877"/>
      <c r="G25" s="877"/>
      <c r="H25" s="877"/>
      <c r="I25" s="877"/>
      <c r="J25" s="877"/>
      <c r="K25" s="877"/>
      <c r="L25" s="877"/>
      <c r="M25" s="877"/>
      <c r="N25" s="877"/>
      <c r="O25" s="878"/>
    </row>
    <row r="26" spans="1:15" ht="15.75" customHeight="1" x14ac:dyDescent="0.15">
      <c r="A26" s="876"/>
      <c r="B26" s="877"/>
      <c r="C26" s="877"/>
      <c r="D26" s="877"/>
      <c r="E26" s="877"/>
      <c r="F26" s="877"/>
      <c r="G26" s="877"/>
      <c r="H26" s="877"/>
      <c r="I26" s="877"/>
      <c r="J26" s="877"/>
      <c r="K26" s="877"/>
      <c r="L26" s="877"/>
      <c r="M26" s="877"/>
      <c r="N26" s="877"/>
      <c r="O26" s="878"/>
    </row>
    <row r="27" spans="1:15" ht="15.75" customHeight="1" x14ac:dyDescent="0.15">
      <c r="A27" s="876"/>
      <c r="B27" s="877"/>
      <c r="C27" s="877"/>
      <c r="D27" s="877"/>
      <c r="E27" s="877"/>
      <c r="F27" s="877"/>
      <c r="G27" s="877"/>
      <c r="H27" s="877"/>
      <c r="I27" s="877"/>
      <c r="J27" s="877"/>
      <c r="K27" s="877"/>
      <c r="L27" s="877"/>
      <c r="M27" s="877"/>
      <c r="N27" s="877"/>
      <c r="O27" s="878"/>
    </row>
    <row r="28" spans="1:15" ht="15.75" customHeight="1" x14ac:dyDescent="0.15">
      <c r="A28" s="876"/>
      <c r="B28" s="877"/>
      <c r="C28" s="877"/>
      <c r="D28" s="877"/>
      <c r="E28" s="877"/>
      <c r="F28" s="877"/>
      <c r="G28" s="877"/>
      <c r="H28" s="877"/>
      <c r="I28" s="877"/>
      <c r="J28" s="877"/>
      <c r="K28" s="877"/>
      <c r="L28" s="877"/>
      <c r="M28" s="877"/>
      <c r="N28" s="877"/>
      <c r="O28" s="878"/>
    </row>
    <row r="29" spans="1:15" ht="15.75" customHeight="1" x14ac:dyDescent="0.15">
      <c r="A29" s="876"/>
      <c r="B29" s="877"/>
      <c r="C29" s="877"/>
      <c r="D29" s="877"/>
      <c r="E29" s="877"/>
      <c r="F29" s="877"/>
      <c r="G29" s="877"/>
      <c r="H29" s="877"/>
      <c r="I29" s="877"/>
      <c r="J29" s="877"/>
      <c r="K29" s="877"/>
      <c r="L29" s="877"/>
      <c r="M29" s="877"/>
      <c r="N29" s="877"/>
      <c r="O29" s="878"/>
    </row>
    <row r="30" spans="1:15" ht="15.75" customHeight="1" x14ac:dyDescent="0.15">
      <c r="A30" s="876"/>
      <c r="B30" s="877"/>
      <c r="C30" s="877"/>
      <c r="D30" s="877"/>
      <c r="E30" s="877"/>
      <c r="F30" s="877"/>
      <c r="G30" s="877"/>
      <c r="H30" s="877"/>
      <c r="I30" s="877"/>
      <c r="J30" s="877"/>
      <c r="K30" s="877"/>
      <c r="L30" s="877"/>
      <c r="M30" s="877"/>
      <c r="N30" s="877"/>
      <c r="O30" s="878"/>
    </row>
    <row r="31" spans="1:15" ht="15.75" customHeight="1" x14ac:dyDescent="0.15">
      <c r="A31" s="876"/>
      <c r="B31" s="877"/>
      <c r="C31" s="877"/>
      <c r="D31" s="877"/>
      <c r="E31" s="877"/>
      <c r="F31" s="877"/>
      <c r="G31" s="877"/>
      <c r="H31" s="877"/>
      <c r="I31" s="877"/>
      <c r="J31" s="877"/>
      <c r="K31" s="877"/>
      <c r="L31" s="877"/>
      <c r="M31" s="877"/>
      <c r="N31" s="877"/>
      <c r="O31" s="878"/>
    </row>
    <row r="32" spans="1:15" ht="15.75" customHeight="1" x14ac:dyDescent="0.15">
      <c r="A32" s="876"/>
      <c r="B32" s="877"/>
      <c r="C32" s="877"/>
      <c r="D32" s="877"/>
      <c r="E32" s="877"/>
      <c r="F32" s="877"/>
      <c r="G32" s="877"/>
      <c r="H32" s="877"/>
      <c r="I32" s="877"/>
      <c r="J32" s="877"/>
      <c r="K32" s="877"/>
      <c r="L32" s="877"/>
      <c r="M32" s="877"/>
      <c r="N32" s="877"/>
      <c r="O32" s="878"/>
    </row>
    <row r="33" spans="1:15" ht="15.75" customHeight="1" x14ac:dyDescent="0.15">
      <c r="A33" s="876"/>
      <c r="B33" s="877"/>
      <c r="C33" s="877"/>
      <c r="D33" s="877"/>
      <c r="E33" s="877"/>
      <c r="F33" s="877"/>
      <c r="G33" s="877"/>
      <c r="H33" s="877"/>
      <c r="I33" s="877"/>
      <c r="J33" s="877"/>
      <c r="K33" s="877"/>
      <c r="L33" s="877"/>
      <c r="M33" s="877"/>
      <c r="N33" s="877"/>
      <c r="O33" s="878"/>
    </row>
    <row r="34" spans="1:15" ht="15.75" customHeight="1" x14ac:dyDescent="0.15">
      <c r="A34" s="876"/>
      <c r="B34" s="877"/>
      <c r="C34" s="877"/>
      <c r="D34" s="877"/>
      <c r="E34" s="877"/>
      <c r="F34" s="877"/>
      <c r="G34" s="877"/>
      <c r="H34" s="877"/>
      <c r="I34" s="877"/>
      <c r="J34" s="877"/>
      <c r="K34" s="877"/>
      <c r="L34" s="877"/>
      <c r="M34" s="877"/>
      <c r="N34" s="877"/>
      <c r="O34" s="878"/>
    </row>
    <row r="35" spans="1:15" ht="15.75" customHeight="1" x14ac:dyDescent="0.15">
      <c r="A35" s="573"/>
      <c r="B35" s="590"/>
      <c r="C35" s="581"/>
      <c r="D35" s="581"/>
      <c r="E35" s="581"/>
      <c r="F35" s="581"/>
      <c r="G35" s="574"/>
      <c r="H35" s="574"/>
      <c r="I35" s="575"/>
      <c r="J35" s="576"/>
      <c r="K35" s="576"/>
      <c r="L35" s="576"/>
      <c r="M35" s="576"/>
      <c r="N35" s="576"/>
      <c r="O35" s="896" t="str">
        <f>"［"&amp;LEN(SUBSTITUTE(A21,"　",""))&amp;"字］"</f>
        <v>［0字］</v>
      </c>
    </row>
    <row r="36" spans="1:15" ht="15.75" customHeight="1" x14ac:dyDescent="0.15">
      <c r="A36" s="872"/>
      <c r="B36" s="872"/>
      <c r="C36" s="872"/>
      <c r="D36" s="872"/>
      <c r="E36" s="872"/>
      <c r="F36" s="872"/>
      <c r="G36" s="872"/>
      <c r="H36" s="872"/>
      <c r="I36" s="872"/>
      <c r="J36" s="211"/>
      <c r="K36" s="211"/>
      <c r="L36" s="211"/>
      <c r="M36" s="211"/>
      <c r="N36" s="211"/>
      <c r="O36" s="211"/>
    </row>
    <row r="37" spans="1:15" ht="16.5" customHeight="1" x14ac:dyDescent="0.15">
      <c r="A37" s="261" t="s">
        <v>313</v>
      </c>
      <c r="B37" s="260"/>
      <c r="C37" s="260"/>
      <c r="D37" s="260"/>
      <c r="E37" s="260"/>
      <c r="F37" s="260"/>
      <c r="G37" s="260"/>
      <c r="H37" s="260"/>
      <c r="I37" s="260"/>
      <c r="J37" s="260"/>
      <c r="K37" s="246"/>
      <c r="L37" s="246"/>
      <c r="M37" s="263"/>
      <c r="N37" s="272"/>
      <c r="O37" s="271" t="s">
        <v>311</v>
      </c>
    </row>
    <row r="38" spans="1:15" ht="15.75" customHeight="1" x14ac:dyDescent="0.15">
      <c r="A38" s="873"/>
      <c r="B38" s="874"/>
      <c r="C38" s="874"/>
      <c r="D38" s="874"/>
      <c r="E38" s="874"/>
      <c r="F38" s="874"/>
      <c r="G38" s="874"/>
      <c r="H38" s="874"/>
      <c r="I38" s="874"/>
      <c r="J38" s="874"/>
      <c r="K38" s="874"/>
      <c r="L38" s="874"/>
      <c r="M38" s="874"/>
      <c r="N38" s="874"/>
      <c r="O38" s="875"/>
    </row>
    <row r="39" spans="1:15" ht="15.75" customHeight="1" x14ac:dyDescent="0.15">
      <c r="A39" s="876"/>
      <c r="B39" s="877"/>
      <c r="C39" s="877"/>
      <c r="D39" s="877"/>
      <c r="E39" s="877"/>
      <c r="F39" s="877"/>
      <c r="G39" s="877"/>
      <c r="H39" s="877"/>
      <c r="I39" s="877"/>
      <c r="J39" s="877"/>
      <c r="K39" s="877"/>
      <c r="L39" s="877"/>
      <c r="M39" s="877"/>
      <c r="N39" s="877"/>
      <c r="O39" s="878"/>
    </row>
    <row r="40" spans="1:15" ht="15.75" customHeight="1" x14ac:dyDescent="0.15">
      <c r="A40" s="876"/>
      <c r="B40" s="877"/>
      <c r="C40" s="877"/>
      <c r="D40" s="877"/>
      <c r="E40" s="877"/>
      <c r="F40" s="877"/>
      <c r="G40" s="877"/>
      <c r="H40" s="877"/>
      <c r="I40" s="877"/>
      <c r="J40" s="877"/>
      <c r="K40" s="877"/>
      <c r="L40" s="877"/>
      <c r="M40" s="877"/>
      <c r="N40" s="877"/>
      <c r="O40" s="878"/>
    </row>
    <row r="41" spans="1:15" ht="15.75" customHeight="1" x14ac:dyDescent="0.15">
      <c r="A41" s="876"/>
      <c r="B41" s="877"/>
      <c r="C41" s="877"/>
      <c r="D41" s="877"/>
      <c r="E41" s="877"/>
      <c r="F41" s="877"/>
      <c r="G41" s="877"/>
      <c r="H41" s="877"/>
      <c r="I41" s="877"/>
      <c r="J41" s="877"/>
      <c r="K41" s="877"/>
      <c r="L41" s="877"/>
      <c r="M41" s="877"/>
      <c r="N41" s="877"/>
      <c r="O41" s="878"/>
    </row>
    <row r="42" spans="1:15" ht="15.75" customHeight="1" x14ac:dyDescent="0.15">
      <c r="A42" s="876"/>
      <c r="B42" s="877"/>
      <c r="C42" s="877"/>
      <c r="D42" s="877"/>
      <c r="E42" s="877"/>
      <c r="F42" s="877"/>
      <c r="G42" s="877"/>
      <c r="H42" s="877"/>
      <c r="I42" s="877"/>
      <c r="J42" s="877"/>
      <c r="K42" s="877"/>
      <c r="L42" s="877"/>
      <c r="M42" s="877"/>
      <c r="N42" s="877"/>
      <c r="O42" s="878"/>
    </row>
    <row r="43" spans="1:15" ht="15.75" customHeight="1" x14ac:dyDescent="0.15">
      <c r="A43" s="876"/>
      <c r="B43" s="877"/>
      <c r="C43" s="877"/>
      <c r="D43" s="877"/>
      <c r="E43" s="877"/>
      <c r="F43" s="877"/>
      <c r="G43" s="877"/>
      <c r="H43" s="877"/>
      <c r="I43" s="877"/>
      <c r="J43" s="877"/>
      <c r="K43" s="877"/>
      <c r="L43" s="877"/>
      <c r="M43" s="877"/>
      <c r="N43" s="877"/>
      <c r="O43" s="878"/>
    </row>
    <row r="44" spans="1:15" ht="15.75" customHeight="1" x14ac:dyDescent="0.15">
      <c r="A44" s="876"/>
      <c r="B44" s="877"/>
      <c r="C44" s="877"/>
      <c r="D44" s="877"/>
      <c r="E44" s="877"/>
      <c r="F44" s="877"/>
      <c r="G44" s="877"/>
      <c r="H44" s="877"/>
      <c r="I44" s="877"/>
      <c r="J44" s="877"/>
      <c r="K44" s="877"/>
      <c r="L44" s="877"/>
      <c r="M44" s="877"/>
      <c r="N44" s="877"/>
      <c r="O44" s="878"/>
    </row>
    <row r="45" spans="1:15" ht="15.75" customHeight="1" x14ac:dyDescent="0.15">
      <c r="A45" s="876"/>
      <c r="B45" s="877"/>
      <c r="C45" s="877"/>
      <c r="D45" s="877"/>
      <c r="E45" s="877"/>
      <c r="F45" s="877"/>
      <c r="G45" s="877"/>
      <c r="H45" s="877"/>
      <c r="I45" s="877"/>
      <c r="J45" s="877"/>
      <c r="K45" s="877"/>
      <c r="L45" s="877"/>
      <c r="M45" s="877"/>
      <c r="N45" s="877"/>
      <c r="O45" s="878"/>
    </row>
    <row r="46" spans="1:15" ht="15.75" customHeight="1" x14ac:dyDescent="0.15">
      <c r="A46" s="876"/>
      <c r="B46" s="877"/>
      <c r="C46" s="877"/>
      <c r="D46" s="877"/>
      <c r="E46" s="877"/>
      <c r="F46" s="877"/>
      <c r="G46" s="877"/>
      <c r="H46" s="877"/>
      <c r="I46" s="877"/>
      <c r="J46" s="877"/>
      <c r="K46" s="877"/>
      <c r="L46" s="877"/>
      <c r="M46" s="877"/>
      <c r="N46" s="877"/>
      <c r="O46" s="878"/>
    </row>
    <row r="47" spans="1:15" ht="15.75" customHeight="1" x14ac:dyDescent="0.15">
      <c r="A47" s="876"/>
      <c r="B47" s="877"/>
      <c r="C47" s="877"/>
      <c r="D47" s="877"/>
      <c r="E47" s="877"/>
      <c r="F47" s="877"/>
      <c r="G47" s="877"/>
      <c r="H47" s="877"/>
      <c r="I47" s="877"/>
      <c r="J47" s="877"/>
      <c r="K47" s="877"/>
      <c r="L47" s="877"/>
      <c r="M47" s="877"/>
      <c r="N47" s="877"/>
      <c r="O47" s="878"/>
    </row>
    <row r="48" spans="1:15" ht="15.75" customHeight="1" x14ac:dyDescent="0.15">
      <c r="A48" s="876"/>
      <c r="B48" s="877"/>
      <c r="C48" s="877"/>
      <c r="D48" s="877"/>
      <c r="E48" s="877"/>
      <c r="F48" s="877"/>
      <c r="G48" s="877"/>
      <c r="H48" s="877"/>
      <c r="I48" s="877"/>
      <c r="J48" s="877"/>
      <c r="K48" s="877"/>
      <c r="L48" s="877"/>
      <c r="M48" s="877"/>
      <c r="N48" s="877"/>
      <c r="O48" s="878"/>
    </row>
    <row r="49" spans="1:15" ht="15.75" customHeight="1" x14ac:dyDescent="0.15">
      <c r="A49" s="876"/>
      <c r="B49" s="877"/>
      <c r="C49" s="877"/>
      <c r="D49" s="877"/>
      <c r="E49" s="877"/>
      <c r="F49" s="877"/>
      <c r="G49" s="877"/>
      <c r="H49" s="877"/>
      <c r="I49" s="877"/>
      <c r="J49" s="877"/>
      <c r="K49" s="877"/>
      <c r="L49" s="877"/>
      <c r="M49" s="877"/>
      <c r="N49" s="877"/>
      <c r="O49" s="878"/>
    </row>
    <row r="50" spans="1:15" ht="15.75" customHeight="1" x14ac:dyDescent="0.15">
      <c r="A50" s="876"/>
      <c r="B50" s="877"/>
      <c r="C50" s="877"/>
      <c r="D50" s="877"/>
      <c r="E50" s="877"/>
      <c r="F50" s="877"/>
      <c r="G50" s="877"/>
      <c r="H50" s="877"/>
      <c r="I50" s="877"/>
      <c r="J50" s="877"/>
      <c r="K50" s="877"/>
      <c r="L50" s="877"/>
      <c r="M50" s="877"/>
      <c r="N50" s="877"/>
      <c r="O50" s="878"/>
    </row>
    <row r="51" spans="1:15" ht="15.75" customHeight="1" x14ac:dyDescent="0.15">
      <c r="A51" s="876"/>
      <c r="B51" s="877"/>
      <c r="C51" s="877"/>
      <c r="D51" s="877"/>
      <c r="E51" s="877"/>
      <c r="F51" s="877"/>
      <c r="G51" s="877"/>
      <c r="H51" s="877"/>
      <c r="I51" s="877"/>
      <c r="J51" s="877"/>
      <c r="K51" s="877"/>
      <c r="L51" s="877"/>
      <c r="M51" s="877"/>
      <c r="N51" s="877"/>
      <c r="O51" s="878"/>
    </row>
    <row r="52" spans="1:15" ht="15.75" customHeight="1" x14ac:dyDescent="0.15">
      <c r="A52" s="591"/>
      <c r="B52" s="592"/>
      <c r="C52" s="593"/>
      <c r="D52" s="593"/>
      <c r="E52" s="593"/>
      <c r="F52" s="593"/>
      <c r="G52" s="593"/>
      <c r="H52" s="593"/>
      <c r="I52" s="594"/>
      <c r="J52" s="595"/>
      <c r="K52" s="595"/>
      <c r="L52" s="595"/>
      <c r="M52" s="595"/>
      <c r="N52" s="595"/>
      <c r="O52" s="896" t="str">
        <f>"［"&amp;LEN(SUBSTITUTE(A38,"　",""))&amp;"字］"</f>
        <v>［0字］</v>
      </c>
    </row>
    <row r="53" spans="1:15" ht="15.75" customHeight="1" x14ac:dyDescent="0.15">
      <c r="A53" s="872"/>
      <c r="B53" s="872"/>
      <c r="C53" s="872"/>
      <c r="D53" s="872"/>
      <c r="E53" s="872"/>
      <c r="F53" s="872"/>
      <c r="G53" s="872"/>
      <c r="H53" s="872"/>
      <c r="I53" s="872"/>
      <c r="J53" s="211"/>
      <c r="K53" s="211"/>
      <c r="L53" s="211"/>
      <c r="M53" s="211"/>
      <c r="N53" s="211"/>
      <c r="O53" s="211"/>
    </row>
    <row r="54" spans="1:15" ht="16.5" customHeight="1" x14ac:dyDescent="0.15">
      <c r="A54" s="261" t="s">
        <v>312</v>
      </c>
      <c r="B54" s="260"/>
      <c r="C54" s="260"/>
      <c r="D54" s="260"/>
      <c r="E54" s="260"/>
      <c r="F54" s="260"/>
      <c r="G54" s="260"/>
      <c r="H54" s="260"/>
      <c r="I54" s="260"/>
      <c r="J54" s="260"/>
      <c r="K54" s="246"/>
      <c r="L54" s="246"/>
      <c r="M54" s="263"/>
      <c r="N54" s="272"/>
      <c r="O54" s="271" t="s">
        <v>311</v>
      </c>
    </row>
    <row r="55" spans="1:15" ht="15.75" customHeight="1" x14ac:dyDescent="0.15">
      <c r="A55" s="873"/>
      <c r="B55" s="874"/>
      <c r="C55" s="874"/>
      <c r="D55" s="874"/>
      <c r="E55" s="874"/>
      <c r="F55" s="874"/>
      <c r="G55" s="874"/>
      <c r="H55" s="874"/>
      <c r="I55" s="874"/>
      <c r="J55" s="874"/>
      <c r="K55" s="874"/>
      <c r="L55" s="874"/>
      <c r="M55" s="874"/>
      <c r="N55" s="874"/>
      <c r="O55" s="875"/>
    </row>
    <row r="56" spans="1:15" ht="15.75" customHeight="1" x14ac:dyDescent="0.15">
      <c r="A56" s="876"/>
      <c r="B56" s="877"/>
      <c r="C56" s="877"/>
      <c r="D56" s="877"/>
      <c r="E56" s="877"/>
      <c r="F56" s="877"/>
      <c r="G56" s="877"/>
      <c r="H56" s="877"/>
      <c r="I56" s="877"/>
      <c r="J56" s="877"/>
      <c r="K56" s="877"/>
      <c r="L56" s="877"/>
      <c r="M56" s="877"/>
      <c r="N56" s="877"/>
      <c r="O56" s="878"/>
    </row>
    <row r="57" spans="1:15" ht="15.75" customHeight="1" x14ac:dyDescent="0.15">
      <c r="A57" s="876"/>
      <c r="B57" s="877"/>
      <c r="C57" s="877"/>
      <c r="D57" s="877"/>
      <c r="E57" s="877"/>
      <c r="F57" s="877"/>
      <c r="G57" s="877"/>
      <c r="H57" s="877"/>
      <c r="I57" s="877"/>
      <c r="J57" s="877"/>
      <c r="K57" s="877"/>
      <c r="L57" s="877"/>
      <c r="M57" s="877"/>
      <c r="N57" s="877"/>
      <c r="O57" s="878"/>
    </row>
    <row r="58" spans="1:15" ht="15.75" customHeight="1" x14ac:dyDescent="0.15">
      <c r="A58" s="876"/>
      <c r="B58" s="877"/>
      <c r="C58" s="877"/>
      <c r="D58" s="877"/>
      <c r="E58" s="877"/>
      <c r="F58" s="877"/>
      <c r="G58" s="877"/>
      <c r="H58" s="877"/>
      <c r="I58" s="877"/>
      <c r="J58" s="877"/>
      <c r="K58" s="877"/>
      <c r="L58" s="877"/>
      <c r="M58" s="877"/>
      <c r="N58" s="877"/>
      <c r="O58" s="878"/>
    </row>
    <row r="59" spans="1:15" ht="15.75" customHeight="1" x14ac:dyDescent="0.15">
      <c r="A59" s="876"/>
      <c r="B59" s="877"/>
      <c r="C59" s="877"/>
      <c r="D59" s="877"/>
      <c r="E59" s="877"/>
      <c r="F59" s="877"/>
      <c r="G59" s="877"/>
      <c r="H59" s="877"/>
      <c r="I59" s="877"/>
      <c r="J59" s="877"/>
      <c r="K59" s="877"/>
      <c r="L59" s="877"/>
      <c r="M59" s="877"/>
      <c r="N59" s="877"/>
      <c r="O59" s="878"/>
    </row>
    <row r="60" spans="1:15" ht="15.75" customHeight="1" x14ac:dyDescent="0.15">
      <c r="A60" s="876"/>
      <c r="B60" s="877"/>
      <c r="C60" s="877"/>
      <c r="D60" s="877"/>
      <c r="E60" s="877"/>
      <c r="F60" s="877"/>
      <c r="G60" s="877"/>
      <c r="H60" s="877"/>
      <c r="I60" s="877"/>
      <c r="J60" s="877"/>
      <c r="K60" s="877"/>
      <c r="L60" s="877"/>
      <c r="M60" s="877"/>
      <c r="N60" s="877"/>
      <c r="O60" s="878"/>
    </row>
    <row r="61" spans="1:15" ht="15.75" customHeight="1" x14ac:dyDescent="0.15">
      <c r="A61" s="876"/>
      <c r="B61" s="877"/>
      <c r="C61" s="877"/>
      <c r="D61" s="877"/>
      <c r="E61" s="877"/>
      <c r="F61" s="877"/>
      <c r="G61" s="877"/>
      <c r="H61" s="877"/>
      <c r="I61" s="877"/>
      <c r="J61" s="877"/>
      <c r="K61" s="877"/>
      <c r="L61" s="877"/>
      <c r="M61" s="877"/>
      <c r="N61" s="877"/>
      <c r="O61" s="878"/>
    </row>
    <row r="62" spans="1:15" ht="15.75" customHeight="1" x14ac:dyDescent="0.15">
      <c r="A62" s="876"/>
      <c r="B62" s="877"/>
      <c r="C62" s="877"/>
      <c r="D62" s="877"/>
      <c r="E62" s="877"/>
      <c r="F62" s="877"/>
      <c r="G62" s="877"/>
      <c r="H62" s="877"/>
      <c r="I62" s="877"/>
      <c r="J62" s="877"/>
      <c r="K62" s="877"/>
      <c r="L62" s="877"/>
      <c r="M62" s="877"/>
      <c r="N62" s="877"/>
      <c r="O62" s="878"/>
    </row>
    <row r="63" spans="1:15" ht="15.75" customHeight="1" x14ac:dyDescent="0.15">
      <c r="A63" s="876"/>
      <c r="B63" s="877"/>
      <c r="C63" s="877"/>
      <c r="D63" s="877"/>
      <c r="E63" s="877"/>
      <c r="F63" s="877"/>
      <c r="G63" s="877"/>
      <c r="H63" s="877"/>
      <c r="I63" s="877"/>
      <c r="J63" s="877"/>
      <c r="K63" s="877"/>
      <c r="L63" s="877"/>
      <c r="M63" s="877"/>
      <c r="N63" s="877"/>
      <c r="O63" s="878"/>
    </row>
    <row r="64" spans="1:15" ht="15.75" customHeight="1" x14ac:dyDescent="0.15">
      <c r="A64" s="876"/>
      <c r="B64" s="877"/>
      <c r="C64" s="877"/>
      <c r="D64" s="877"/>
      <c r="E64" s="877"/>
      <c r="F64" s="877"/>
      <c r="G64" s="877"/>
      <c r="H64" s="877"/>
      <c r="I64" s="877"/>
      <c r="J64" s="877"/>
      <c r="K64" s="877"/>
      <c r="L64" s="877"/>
      <c r="M64" s="877"/>
      <c r="N64" s="877"/>
      <c r="O64" s="878"/>
    </row>
    <row r="65" spans="1:15" ht="15.75" customHeight="1" x14ac:dyDescent="0.15">
      <c r="A65" s="876"/>
      <c r="B65" s="877"/>
      <c r="C65" s="877"/>
      <c r="D65" s="877"/>
      <c r="E65" s="877"/>
      <c r="F65" s="877"/>
      <c r="G65" s="877"/>
      <c r="H65" s="877"/>
      <c r="I65" s="877"/>
      <c r="J65" s="877"/>
      <c r="K65" s="877"/>
      <c r="L65" s="877"/>
      <c r="M65" s="877"/>
      <c r="N65" s="877"/>
      <c r="O65" s="878"/>
    </row>
    <row r="66" spans="1:15" ht="15.75" customHeight="1" x14ac:dyDescent="0.15">
      <c r="A66" s="876"/>
      <c r="B66" s="877"/>
      <c r="C66" s="877"/>
      <c r="D66" s="877"/>
      <c r="E66" s="877"/>
      <c r="F66" s="877"/>
      <c r="G66" s="877"/>
      <c r="H66" s="877"/>
      <c r="I66" s="877"/>
      <c r="J66" s="877"/>
      <c r="K66" s="877"/>
      <c r="L66" s="877"/>
      <c r="M66" s="877"/>
      <c r="N66" s="877"/>
      <c r="O66" s="878"/>
    </row>
    <row r="67" spans="1:15" ht="15.75" customHeight="1" x14ac:dyDescent="0.15">
      <c r="A67" s="876"/>
      <c r="B67" s="877"/>
      <c r="C67" s="877"/>
      <c r="D67" s="877"/>
      <c r="E67" s="877"/>
      <c r="F67" s="877"/>
      <c r="G67" s="877"/>
      <c r="H67" s="877"/>
      <c r="I67" s="877"/>
      <c r="J67" s="877"/>
      <c r="K67" s="877"/>
      <c r="L67" s="877"/>
      <c r="M67" s="877"/>
      <c r="N67" s="877"/>
      <c r="O67" s="878"/>
    </row>
    <row r="68" spans="1:15" ht="15.75" customHeight="1" x14ac:dyDescent="0.15">
      <c r="A68" s="876"/>
      <c r="B68" s="877"/>
      <c r="C68" s="877"/>
      <c r="D68" s="877"/>
      <c r="E68" s="877"/>
      <c r="F68" s="877"/>
      <c r="G68" s="877"/>
      <c r="H68" s="877"/>
      <c r="I68" s="877"/>
      <c r="J68" s="877"/>
      <c r="K68" s="877"/>
      <c r="L68" s="877"/>
      <c r="M68" s="877"/>
      <c r="N68" s="877"/>
      <c r="O68" s="878"/>
    </row>
    <row r="69" spans="1:15" ht="15.75" customHeight="1" x14ac:dyDescent="0.15">
      <c r="A69" s="573"/>
      <c r="B69" s="590"/>
      <c r="C69" s="581"/>
      <c r="D69" s="581"/>
      <c r="E69" s="581"/>
      <c r="F69" s="581"/>
      <c r="G69" s="574"/>
      <c r="H69" s="574"/>
      <c r="I69" s="575"/>
      <c r="J69" s="576"/>
      <c r="K69" s="576"/>
      <c r="L69" s="576"/>
      <c r="M69" s="576"/>
      <c r="N69" s="576"/>
      <c r="O69" s="896" t="str">
        <f>"［"&amp;LEN(SUBSTITUTE(A55,"　",""))&amp;"字］"</f>
        <v>［0字］</v>
      </c>
    </row>
    <row r="70" spans="1:15" ht="15.75" customHeight="1" x14ac:dyDescent="0.15">
      <c r="A70" s="872"/>
      <c r="B70" s="872"/>
      <c r="C70" s="872"/>
      <c r="D70" s="872"/>
      <c r="E70" s="872"/>
      <c r="F70" s="872"/>
      <c r="G70" s="872"/>
      <c r="H70" s="872"/>
      <c r="I70" s="872"/>
      <c r="J70" s="211"/>
      <c r="K70" s="211"/>
      <c r="L70" s="211"/>
      <c r="M70" s="211"/>
      <c r="N70" s="211"/>
      <c r="O70" s="211"/>
    </row>
    <row r="71" spans="1:15" ht="15.75" customHeight="1" x14ac:dyDescent="0.15">
      <c r="A71" s="261" t="s">
        <v>310</v>
      </c>
      <c r="B71" s="260"/>
      <c r="C71" s="260"/>
      <c r="D71" s="260"/>
      <c r="E71" s="260"/>
      <c r="F71" s="260"/>
      <c r="G71" s="260"/>
      <c r="H71" s="260"/>
      <c r="I71" s="260"/>
      <c r="J71" s="260"/>
      <c r="K71" s="246"/>
      <c r="L71" s="246"/>
      <c r="M71" s="263"/>
      <c r="N71" s="270"/>
      <c r="O71" s="269" t="s">
        <v>309</v>
      </c>
    </row>
    <row r="72" spans="1:15" ht="15.75" customHeight="1" x14ac:dyDescent="0.15">
      <c r="A72" s="880"/>
      <c r="B72" s="881"/>
      <c r="C72" s="881"/>
      <c r="D72" s="881"/>
      <c r="E72" s="881"/>
      <c r="F72" s="881"/>
      <c r="G72" s="881"/>
      <c r="H72" s="881"/>
      <c r="I72" s="881"/>
      <c r="J72" s="881"/>
      <c r="K72" s="881"/>
      <c r="L72" s="881"/>
      <c r="M72" s="881"/>
      <c r="N72" s="881"/>
      <c r="O72" s="882"/>
    </row>
    <row r="73" spans="1:15" ht="15.75" customHeight="1" x14ac:dyDescent="0.15">
      <c r="A73" s="883"/>
      <c r="B73" s="884"/>
      <c r="C73" s="884"/>
      <c r="D73" s="884"/>
      <c r="E73" s="884"/>
      <c r="F73" s="884"/>
      <c r="G73" s="884"/>
      <c r="H73" s="884"/>
      <c r="I73" s="884"/>
      <c r="J73" s="884"/>
      <c r="K73" s="884"/>
      <c r="L73" s="884"/>
      <c r="M73" s="884"/>
      <c r="N73" s="884"/>
      <c r="O73" s="885"/>
    </row>
    <row r="74" spans="1:15" ht="15.75" customHeight="1" x14ac:dyDescent="0.15">
      <c r="A74" s="883"/>
      <c r="B74" s="884"/>
      <c r="C74" s="884"/>
      <c r="D74" s="884"/>
      <c r="E74" s="884"/>
      <c r="F74" s="884"/>
      <c r="G74" s="884"/>
      <c r="H74" s="884"/>
      <c r="I74" s="884"/>
      <c r="J74" s="884"/>
      <c r="K74" s="884"/>
      <c r="L74" s="884"/>
      <c r="M74" s="884"/>
      <c r="N74" s="884"/>
      <c r="O74" s="885"/>
    </row>
    <row r="75" spans="1:15" ht="15.75" customHeight="1" x14ac:dyDescent="0.15">
      <c r="A75" s="883"/>
      <c r="B75" s="884"/>
      <c r="C75" s="884"/>
      <c r="D75" s="884"/>
      <c r="E75" s="884"/>
      <c r="F75" s="884"/>
      <c r="G75" s="884"/>
      <c r="H75" s="884"/>
      <c r="I75" s="884"/>
      <c r="J75" s="884"/>
      <c r="K75" s="884"/>
      <c r="L75" s="884"/>
      <c r="M75" s="884"/>
      <c r="N75" s="884"/>
      <c r="O75" s="885"/>
    </row>
    <row r="76" spans="1:15" ht="15.75" customHeight="1" x14ac:dyDescent="0.15">
      <c r="A76" s="883"/>
      <c r="B76" s="884"/>
      <c r="C76" s="884"/>
      <c r="D76" s="884"/>
      <c r="E76" s="884"/>
      <c r="F76" s="884"/>
      <c r="G76" s="884"/>
      <c r="H76" s="884"/>
      <c r="I76" s="884"/>
      <c r="J76" s="884"/>
      <c r="K76" s="884"/>
      <c r="L76" s="884"/>
      <c r="M76" s="884"/>
      <c r="N76" s="884"/>
      <c r="O76" s="885"/>
    </row>
    <row r="77" spans="1:15" ht="15.75" customHeight="1" x14ac:dyDescent="0.15">
      <c r="A77" s="883"/>
      <c r="B77" s="884"/>
      <c r="C77" s="884"/>
      <c r="D77" s="884"/>
      <c r="E77" s="884"/>
      <c r="F77" s="884"/>
      <c r="G77" s="884"/>
      <c r="H77" s="884"/>
      <c r="I77" s="884"/>
      <c r="J77" s="884"/>
      <c r="K77" s="884"/>
      <c r="L77" s="884"/>
      <c r="M77" s="884"/>
      <c r="N77" s="884"/>
      <c r="O77" s="885"/>
    </row>
    <row r="78" spans="1:15" ht="15.75" customHeight="1" x14ac:dyDescent="0.15">
      <c r="A78" s="883"/>
      <c r="B78" s="884"/>
      <c r="C78" s="884"/>
      <c r="D78" s="884"/>
      <c r="E78" s="884"/>
      <c r="F78" s="884"/>
      <c r="G78" s="884"/>
      <c r="H78" s="884"/>
      <c r="I78" s="884"/>
      <c r="J78" s="884"/>
      <c r="K78" s="884"/>
      <c r="L78" s="884"/>
      <c r="M78" s="884"/>
      <c r="N78" s="884"/>
      <c r="O78" s="885"/>
    </row>
    <row r="79" spans="1:15" ht="15.75" customHeight="1" x14ac:dyDescent="0.15">
      <c r="A79" s="883"/>
      <c r="B79" s="884"/>
      <c r="C79" s="884"/>
      <c r="D79" s="884"/>
      <c r="E79" s="884"/>
      <c r="F79" s="884"/>
      <c r="G79" s="884"/>
      <c r="H79" s="884"/>
      <c r="I79" s="884"/>
      <c r="J79" s="884"/>
      <c r="K79" s="884"/>
      <c r="L79" s="884"/>
      <c r="M79" s="884"/>
      <c r="N79" s="884"/>
      <c r="O79" s="885"/>
    </row>
    <row r="80" spans="1:15" ht="15.75" customHeight="1" x14ac:dyDescent="0.15">
      <c r="A80" s="883"/>
      <c r="B80" s="884"/>
      <c r="C80" s="884"/>
      <c r="D80" s="884"/>
      <c r="E80" s="884"/>
      <c r="F80" s="884"/>
      <c r="G80" s="884"/>
      <c r="H80" s="884"/>
      <c r="I80" s="884"/>
      <c r="J80" s="884"/>
      <c r="K80" s="884"/>
      <c r="L80" s="884"/>
      <c r="M80" s="884"/>
      <c r="N80" s="884"/>
      <c r="O80" s="885"/>
    </row>
    <row r="81" spans="1:15" ht="15.75" customHeight="1" x14ac:dyDescent="0.15">
      <c r="A81" s="883"/>
      <c r="B81" s="884"/>
      <c r="C81" s="884"/>
      <c r="D81" s="884"/>
      <c r="E81" s="884"/>
      <c r="F81" s="884"/>
      <c r="G81" s="884"/>
      <c r="H81" s="884"/>
      <c r="I81" s="884"/>
      <c r="J81" s="884"/>
      <c r="K81" s="884"/>
      <c r="L81" s="884"/>
      <c r="M81" s="884"/>
      <c r="N81" s="884"/>
      <c r="O81" s="885"/>
    </row>
    <row r="82" spans="1:15" ht="15.75" customHeight="1" x14ac:dyDescent="0.15">
      <c r="A82" s="883"/>
      <c r="B82" s="884"/>
      <c r="C82" s="884"/>
      <c r="D82" s="884"/>
      <c r="E82" s="884"/>
      <c r="F82" s="884"/>
      <c r="G82" s="884"/>
      <c r="H82" s="884"/>
      <c r="I82" s="884"/>
      <c r="J82" s="884"/>
      <c r="K82" s="884"/>
      <c r="L82" s="884"/>
      <c r="M82" s="884"/>
      <c r="N82" s="884"/>
      <c r="O82" s="885"/>
    </row>
    <row r="83" spans="1:15" ht="15.75" customHeight="1" x14ac:dyDescent="0.15">
      <c r="A83" s="883"/>
      <c r="B83" s="884"/>
      <c r="C83" s="884"/>
      <c r="D83" s="884"/>
      <c r="E83" s="884"/>
      <c r="F83" s="884"/>
      <c r="G83" s="884"/>
      <c r="H83" s="884"/>
      <c r="I83" s="884"/>
      <c r="J83" s="884"/>
      <c r="K83" s="884"/>
      <c r="L83" s="884"/>
      <c r="M83" s="884"/>
      <c r="N83" s="884"/>
      <c r="O83" s="885"/>
    </row>
    <row r="84" spans="1:15" ht="15.75" customHeight="1" x14ac:dyDescent="0.15">
      <c r="A84" s="883"/>
      <c r="B84" s="884"/>
      <c r="C84" s="884"/>
      <c r="D84" s="884"/>
      <c r="E84" s="884"/>
      <c r="F84" s="884"/>
      <c r="G84" s="884"/>
      <c r="H84" s="884"/>
      <c r="I84" s="884"/>
      <c r="J84" s="884"/>
      <c r="K84" s="884"/>
      <c r="L84" s="884"/>
      <c r="M84" s="884"/>
      <c r="N84" s="884"/>
      <c r="O84" s="885"/>
    </row>
    <row r="85" spans="1:15" ht="15.75" customHeight="1" x14ac:dyDescent="0.15">
      <c r="A85" s="883"/>
      <c r="B85" s="884"/>
      <c r="C85" s="884"/>
      <c r="D85" s="884"/>
      <c r="E85" s="884"/>
      <c r="F85" s="884"/>
      <c r="G85" s="884"/>
      <c r="H85" s="884"/>
      <c r="I85" s="884"/>
      <c r="J85" s="884"/>
      <c r="K85" s="884"/>
      <c r="L85" s="884"/>
      <c r="M85" s="884"/>
      <c r="N85" s="884"/>
      <c r="O85" s="885"/>
    </row>
    <row r="86" spans="1:15" ht="15.75" customHeight="1" x14ac:dyDescent="0.15">
      <c r="A86" s="573"/>
      <c r="B86" s="577"/>
      <c r="C86" s="574"/>
      <c r="D86" s="574"/>
      <c r="E86" s="578"/>
      <c r="F86" s="574"/>
      <c r="G86" s="574"/>
      <c r="H86" s="574"/>
      <c r="I86" s="575"/>
      <c r="J86" s="576"/>
      <c r="K86" s="576"/>
      <c r="L86" s="576"/>
      <c r="M86" s="576"/>
      <c r="N86" s="576"/>
      <c r="O86" s="896" t="str">
        <f>"［"&amp;LEN(SUBSTITUTE(A72,"　",""))&amp;"字］"</f>
        <v>［0字］</v>
      </c>
    </row>
    <row r="87" spans="1:15" ht="15.75" customHeight="1" x14ac:dyDescent="0.15">
      <c r="A87" s="125"/>
      <c r="B87" s="879"/>
      <c r="C87" s="872"/>
      <c r="D87" s="872"/>
      <c r="E87" s="872"/>
      <c r="F87" s="872"/>
      <c r="G87" s="125"/>
      <c r="H87" s="125"/>
      <c r="I87" s="267"/>
      <c r="J87" s="211"/>
      <c r="K87" s="211"/>
      <c r="L87" s="211"/>
      <c r="M87" s="211"/>
      <c r="N87" s="211"/>
      <c r="O87" s="211"/>
    </row>
    <row r="88" spans="1:15" ht="15.75" customHeight="1" x14ac:dyDescent="0.15">
      <c r="A88" s="125"/>
      <c r="B88" s="879"/>
      <c r="C88" s="872"/>
      <c r="D88" s="872"/>
      <c r="E88" s="872"/>
      <c r="F88" s="872"/>
      <c r="G88" s="125"/>
      <c r="H88" s="125"/>
      <c r="I88" s="267"/>
      <c r="J88" s="211"/>
      <c r="K88" s="211"/>
      <c r="L88" s="211"/>
      <c r="M88" s="211"/>
      <c r="N88" s="211"/>
      <c r="O88" s="211"/>
    </row>
    <row r="89" spans="1:15" ht="15.75" customHeight="1" x14ac:dyDescent="0.15">
      <c r="A89" s="125"/>
      <c r="B89" s="879"/>
      <c r="C89" s="872"/>
      <c r="D89" s="872"/>
      <c r="E89" s="872"/>
      <c r="F89" s="872"/>
      <c r="G89" s="125"/>
      <c r="H89" s="125"/>
      <c r="I89" s="267"/>
      <c r="J89" s="211"/>
      <c r="K89" s="211"/>
      <c r="L89" s="211"/>
      <c r="M89" s="211"/>
      <c r="N89" s="211"/>
      <c r="O89" s="211"/>
    </row>
    <row r="90" spans="1:15" ht="15.75" customHeight="1" x14ac:dyDescent="0.15">
      <c r="A90" s="872"/>
      <c r="B90" s="872"/>
      <c r="C90" s="872"/>
      <c r="D90" s="872"/>
      <c r="E90" s="872"/>
      <c r="F90" s="872"/>
      <c r="G90" s="872"/>
      <c r="H90" s="872"/>
      <c r="I90" s="872"/>
      <c r="J90" s="211"/>
      <c r="K90" s="211"/>
      <c r="L90" s="211"/>
      <c r="M90" s="211"/>
      <c r="N90" s="211"/>
      <c r="O90" s="211"/>
    </row>
    <row r="91" spans="1:15" ht="15.75" customHeight="1" x14ac:dyDescent="0.15">
      <c r="A91" s="125"/>
      <c r="B91" s="872"/>
      <c r="C91" s="872"/>
      <c r="D91" s="872"/>
      <c r="E91" s="872"/>
      <c r="F91" s="872"/>
      <c r="G91" s="125"/>
      <c r="H91" s="268"/>
      <c r="I91" s="267"/>
      <c r="J91" s="211"/>
      <c r="K91" s="211"/>
      <c r="L91" s="211"/>
      <c r="M91" s="211"/>
      <c r="N91" s="211"/>
      <c r="O91" s="211"/>
    </row>
    <row r="92" spans="1:15" ht="15.75" customHeight="1" x14ac:dyDescent="0.15">
      <c r="A92" s="125"/>
      <c r="B92" s="872"/>
      <c r="C92" s="872"/>
      <c r="D92" s="872"/>
      <c r="E92" s="872"/>
      <c r="F92" s="872"/>
      <c r="G92" s="125"/>
      <c r="H92" s="268"/>
      <c r="I92" s="267"/>
      <c r="J92" s="211"/>
      <c r="K92" s="211"/>
      <c r="L92" s="211"/>
      <c r="M92" s="211"/>
      <c r="N92" s="211"/>
      <c r="O92" s="211"/>
    </row>
    <row r="93" spans="1:15" ht="15.75" customHeight="1" x14ac:dyDescent="0.15">
      <c r="A93" s="125"/>
      <c r="B93" s="872"/>
      <c r="C93" s="872"/>
      <c r="D93" s="872"/>
      <c r="E93" s="872"/>
      <c r="F93" s="872"/>
      <c r="G93" s="125"/>
      <c r="H93" s="268"/>
      <c r="I93" s="267"/>
      <c r="J93" s="211"/>
      <c r="K93" s="211"/>
      <c r="L93" s="211"/>
      <c r="M93" s="211"/>
      <c r="N93" s="211"/>
      <c r="O93" s="211"/>
    </row>
    <row r="94" spans="1:15" ht="15.75" customHeight="1" x14ac:dyDescent="0.15">
      <c r="A94" s="125"/>
      <c r="B94" s="872"/>
      <c r="C94" s="872"/>
      <c r="D94" s="872"/>
      <c r="E94" s="872"/>
      <c r="F94" s="872"/>
      <c r="G94" s="125"/>
      <c r="H94" s="268"/>
      <c r="I94" s="267"/>
      <c r="J94" s="211"/>
      <c r="K94" s="211"/>
      <c r="L94" s="211"/>
      <c r="M94" s="211"/>
      <c r="N94" s="211"/>
      <c r="O94" s="211"/>
    </row>
    <row r="95" spans="1:15" ht="15.75" customHeight="1" x14ac:dyDescent="0.15">
      <c r="A95" s="872"/>
      <c r="B95" s="872"/>
      <c r="C95" s="872"/>
      <c r="D95" s="872"/>
      <c r="E95" s="872"/>
      <c r="F95" s="872"/>
      <c r="G95" s="872"/>
      <c r="H95" s="872"/>
      <c r="I95" s="872"/>
      <c r="J95" s="211"/>
      <c r="K95" s="211"/>
      <c r="L95" s="211"/>
      <c r="M95" s="211"/>
      <c r="N95" s="211"/>
      <c r="O95" s="211"/>
    </row>
    <row r="96" spans="1:15" ht="15.75" customHeight="1" x14ac:dyDescent="0.15">
      <c r="A96" s="872"/>
      <c r="B96" s="872"/>
      <c r="C96" s="872"/>
      <c r="D96" s="872"/>
      <c r="E96" s="872"/>
      <c r="F96" s="872"/>
      <c r="G96" s="872"/>
      <c r="H96" s="872"/>
      <c r="I96" s="872"/>
      <c r="J96" s="211"/>
      <c r="K96" s="211"/>
      <c r="L96" s="211"/>
      <c r="M96" s="211"/>
      <c r="N96" s="211"/>
      <c r="O96" s="211"/>
    </row>
    <row r="97" spans="1:16" ht="15.75" customHeight="1" x14ac:dyDescent="0.15">
      <c r="A97" s="212"/>
      <c r="B97" s="212"/>
      <c r="C97" s="212"/>
      <c r="D97" s="212"/>
      <c r="E97" s="212"/>
      <c r="F97" s="212"/>
      <c r="G97" s="212"/>
      <c r="H97" s="212"/>
      <c r="I97" s="212"/>
      <c r="J97" s="212"/>
      <c r="K97" s="211"/>
      <c r="L97" s="211"/>
      <c r="M97" s="211"/>
      <c r="N97" s="211"/>
      <c r="O97" s="211"/>
    </row>
    <row r="98" spans="1:16" ht="15.75" customHeight="1" x14ac:dyDescent="0.15">
      <c r="A98" s="872"/>
      <c r="B98" s="872"/>
      <c r="C98" s="872"/>
      <c r="D98" s="872"/>
      <c r="E98" s="872"/>
      <c r="F98" s="872"/>
      <c r="G98" s="872"/>
      <c r="H98" s="872"/>
      <c r="I98" s="872"/>
      <c r="J98" s="211"/>
      <c r="K98" s="211"/>
      <c r="L98" s="211"/>
      <c r="M98" s="211"/>
      <c r="N98" s="211"/>
      <c r="O98" s="211"/>
    </row>
    <row r="99" spans="1:16" ht="15.75" customHeight="1" x14ac:dyDescent="0.15">
      <c r="A99" s="872"/>
      <c r="B99" s="872"/>
      <c r="C99" s="872"/>
      <c r="D99" s="872"/>
      <c r="E99" s="872"/>
      <c r="F99" s="872"/>
      <c r="G99" s="872"/>
      <c r="H99" s="872"/>
      <c r="I99" s="872"/>
      <c r="J99" s="211"/>
      <c r="K99" s="211"/>
      <c r="L99" s="211"/>
      <c r="M99" s="211"/>
      <c r="N99" s="211"/>
      <c r="O99" s="211"/>
    </row>
    <row r="100" spans="1:16" ht="15.75" customHeight="1" x14ac:dyDescent="0.15">
      <c r="A100" s="212"/>
      <c r="B100" s="212"/>
      <c r="C100" s="212"/>
      <c r="D100" s="212"/>
      <c r="E100" s="212"/>
      <c r="F100" s="212"/>
      <c r="G100" s="212"/>
      <c r="H100" s="212"/>
      <c r="I100" s="212"/>
      <c r="J100" s="211"/>
      <c r="K100" s="211"/>
      <c r="L100" s="211"/>
      <c r="M100" s="211"/>
      <c r="N100" s="211"/>
      <c r="O100" s="211"/>
    </row>
    <row r="101" spans="1:16" ht="15.75" customHeight="1" x14ac:dyDescent="0.15">
      <c r="A101" s="212"/>
      <c r="B101" s="212"/>
      <c r="C101" s="212"/>
      <c r="D101" s="212"/>
      <c r="E101" s="212"/>
      <c r="F101" s="212"/>
      <c r="G101" s="212"/>
      <c r="H101" s="212"/>
      <c r="I101" s="212"/>
      <c r="J101" s="211"/>
      <c r="K101" s="211"/>
      <c r="L101" s="211"/>
      <c r="M101" s="211"/>
      <c r="N101" s="211"/>
      <c r="O101" s="211"/>
    </row>
    <row r="102" spans="1:16" s="208" customFormat="1" ht="10.5" customHeight="1" x14ac:dyDescent="0.15"/>
    <row r="103" spans="1:16" s="128" customFormat="1" ht="16.5" customHeight="1" x14ac:dyDescent="0.15">
      <c r="A103" s="206"/>
      <c r="B103" s="206"/>
      <c r="C103" s="206"/>
      <c r="D103" s="206"/>
      <c r="E103" s="206"/>
      <c r="F103" s="206"/>
      <c r="G103" s="206"/>
      <c r="H103" s="206"/>
      <c r="I103" s="206"/>
      <c r="J103" s="206"/>
      <c r="K103" s="207"/>
      <c r="L103" s="207"/>
      <c r="M103" s="207"/>
      <c r="N103" s="207"/>
      <c r="O103" s="207"/>
      <c r="P103" s="206"/>
    </row>
  </sheetData>
  <mergeCells count="22">
    <mergeCell ref="A70:I70"/>
    <mergeCell ref="A55:O68"/>
    <mergeCell ref="A38:O51"/>
    <mergeCell ref="A72:O85"/>
    <mergeCell ref="B91:F91"/>
    <mergeCell ref="A99:I99"/>
    <mergeCell ref="B92:F92"/>
    <mergeCell ref="B93:F93"/>
    <mergeCell ref="B94:F94"/>
    <mergeCell ref="A95:I95"/>
    <mergeCell ref="A96:I96"/>
    <mergeCell ref="A98:I98"/>
    <mergeCell ref="A90:I90"/>
    <mergeCell ref="B87:B89"/>
    <mergeCell ref="C87:F87"/>
    <mergeCell ref="C88:F88"/>
    <mergeCell ref="C89:F89"/>
    <mergeCell ref="A53:I53"/>
    <mergeCell ref="A36:I36"/>
    <mergeCell ref="A19:I19"/>
    <mergeCell ref="A21:O34"/>
    <mergeCell ref="A4:O17"/>
  </mergeCells>
  <phoneticPr fontId="2"/>
  <pageMargins left="0.78740157480314965" right="0.78740157480314965" top="0.78740157480314965" bottom="0.78740157480314965" header="0.51181102362204722" footer="0.31496062992125984"/>
  <pageSetup paperSize="9" scale="95" orientation="portrait" r:id="rId1"/>
  <headerFooter alignWithMargins="0">
    <oddFooter>&amp;L&amp;"ＭＳ 明朝,標準"&amp;9【書類番号30】&amp;C&amp;"ＭＳ 明朝,標準"&amp;9&amp;P&amp;R&amp;"ＭＳ 明朝,標準"&amp;9【老朽改築等・令和6&amp;K000000年4募集】</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workbookViewId="0"/>
  </sheetViews>
  <sheetFormatPr defaultColWidth="9" defaultRowHeight="17.25" customHeight="1" x14ac:dyDescent="0.15"/>
  <cols>
    <col min="1" max="2" width="2.375" style="123" customWidth="1"/>
    <col min="3" max="3" width="8.25" style="123" bestFit="1" customWidth="1"/>
    <col min="4" max="4" width="2.875" style="123" bestFit="1" customWidth="1"/>
    <col min="5" max="5" width="4" style="123" bestFit="1" customWidth="1"/>
    <col min="6" max="6" width="4.25" style="123" bestFit="1" customWidth="1"/>
    <col min="7" max="7" width="2.75" style="123" customWidth="1"/>
    <col min="8" max="8" width="5.125" style="123" bestFit="1" customWidth="1"/>
    <col min="9" max="9" width="2.625" style="123" bestFit="1" customWidth="1"/>
    <col min="10" max="10" width="8.625" style="123" customWidth="1"/>
    <col min="11" max="15" width="8.625" style="124" customWidth="1"/>
    <col min="16" max="16384" width="9" style="123"/>
  </cols>
  <sheetData>
    <row r="1" spans="1:18" ht="17.25" customHeight="1" x14ac:dyDescent="0.15">
      <c r="A1" s="265" t="s">
        <v>342</v>
      </c>
      <c r="B1" s="265"/>
      <c r="C1" s="265"/>
      <c r="D1" s="265"/>
      <c r="E1" s="265"/>
      <c r="F1" s="265"/>
      <c r="G1" s="265"/>
      <c r="H1" s="265"/>
      <c r="I1" s="265"/>
      <c r="J1" s="265"/>
      <c r="K1" s="266"/>
      <c r="L1" s="266"/>
      <c r="M1" s="266"/>
      <c r="N1" s="266"/>
      <c r="O1" s="266"/>
    </row>
    <row r="2" spans="1:18" ht="17.25" customHeight="1" x14ac:dyDescent="0.15">
      <c r="A2" s="819" t="s">
        <v>328</v>
      </c>
      <c r="B2" s="819"/>
      <c r="C2" s="819"/>
      <c r="D2" s="819"/>
      <c r="E2" s="819"/>
      <c r="F2" s="819"/>
      <c r="G2" s="819"/>
      <c r="H2" s="819"/>
      <c r="I2" s="819"/>
      <c r="J2" s="819"/>
      <c r="K2" s="819"/>
      <c r="L2" s="819"/>
      <c r="M2" s="819"/>
      <c r="N2" s="819"/>
      <c r="O2" s="819"/>
      <c r="P2" s="260"/>
      <c r="Q2" s="260"/>
      <c r="R2" s="260"/>
    </row>
    <row r="3" spans="1:18" ht="17.25" customHeight="1" x14ac:dyDescent="0.15">
      <c r="A3" s="260"/>
      <c r="B3" s="260"/>
      <c r="C3" s="260"/>
      <c r="D3" s="260"/>
      <c r="E3" s="260"/>
      <c r="F3" s="260"/>
      <c r="G3" s="260"/>
      <c r="H3" s="260"/>
      <c r="I3" s="260"/>
      <c r="J3" s="260"/>
      <c r="K3" s="158"/>
      <c r="L3" s="158"/>
      <c r="M3" s="264" t="s">
        <v>118</v>
      </c>
      <c r="N3" s="820">
        <f>+'5-4 資金計画'!L3</f>
        <v>0</v>
      </c>
      <c r="O3" s="820"/>
    </row>
    <row r="4" spans="1:18" ht="17.25" customHeight="1" x14ac:dyDescent="0.15">
      <c r="A4" s="888" t="s">
        <v>327</v>
      </c>
      <c r="B4" s="888"/>
      <c r="C4" s="888"/>
      <c r="D4" s="889"/>
      <c r="E4" s="889"/>
      <c r="F4" s="889"/>
      <c r="G4" s="889"/>
      <c r="H4" s="889"/>
      <c r="I4" s="889"/>
      <c r="J4" s="260"/>
      <c r="K4" s="246" t="s">
        <v>294</v>
      </c>
      <c r="L4" s="540"/>
      <c r="M4" s="246"/>
      <c r="N4" s="246"/>
      <c r="O4" s="243" t="s">
        <v>293</v>
      </c>
    </row>
    <row r="5" spans="1:18" ht="17.25" customHeight="1" x14ac:dyDescent="0.15">
      <c r="A5" s="833"/>
      <c r="B5" s="834"/>
      <c r="C5" s="834"/>
      <c r="D5" s="834"/>
      <c r="E5" s="834"/>
      <c r="F5" s="834"/>
      <c r="G5" s="824" t="s">
        <v>292</v>
      </c>
      <c r="H5" s="825"/>
      <c r="I5" s="826"/>
      <c r="J5" s="242" t="s">
        <v>291</v>
      </c>
      <c r="K5" s="241" t="s">
        <v>290</v>
      </c>
      <c r="L5" s="240" t="s">
        <v>289</v>
      </c>
      <c r="M5" s="240" t="s">
        <v>288</v>
      </c>
      <c r="N5" s="240" t="s">
        <v>287</v>
      </c>
      <c r="O5" s="239" t="s">
        <v>286</v>
      </c>
    </row>
    <row r="6" spans="1:18" ht="17.25" customHeight="1" x14ac:dyDescent="0.15">
      <c r="A6" s="835" t="s">
        <v>285</v>
      </c>
      <c r="B6" s="828"/>
      <c r="C6" s="548">
        <f>+SUM(E8:E14)</f>
        <v>0</v>
      </c>
      <c r="D6" s="259" t="s">
        <v>284</v>
      </c>
      <c r="E6" s="259"/>
      <c r="F6" s="259"/>
      <c r="G6" s="828" t="s">
        <v>283</v>
      </c>
      <c r="H6" s="828"/>
      <c r="I6" s="829"/>
      <c r="J6" s="541"/>
      <c r="K6" s="527"/>
      <c r="L6" s="527"/>
      <c r="M6" s="527"/>
      <c r="N6" s="528"/>
      <c r="O6" s="529"/>
    </row>
    <row r="7" spans="1:18" ht="17.25" customHeight="1" x14ac:dyDescent="0.15">
      <c r="A7" s="218"/>
      <c r="B7" s="886" t="s">
        <v>326</v>
      </c>
      <c r="C7" s="887"/>
      <c r="D7" s="887"/>
      <c r="E7" s="887"/>
      <c r="F7" s="887"/>
      <c r="G7" s="212"/>
      <c r="H7" s="258" t="s">
        <v>302</v>
      </c>
      <c r="I7" s="222" t="s">
        <v>279</v>
      </c>
      <c r="J7" s="257"/>
      <c r="K7" s="256"/>
      <c r="L7" s="256"/>
      <c r="M7" s="256"/>
      <c r="N7" s="255"/>
      <c r="O7" s="254"/>
    </row>
    <row r="8" spans="1:18" ht="17.25" customHeight="1" x14ac:dyDescent="0.15">
      <c r="A8" s="218"/>
      <c r="B8" s="212"/>
      <c r="C8" s="221" t="s">
        <v>325</v>
      </c>
      <c r="D8" s="227" t="s">
        <v>273</v>
      </c>
      <c r="E8" s="536"/>
      <c r="F8" s="228" t="s">
        <v>272</v>
      </c>
      <c r="G8" s="221"/>
      <c r="H8" s="537"/>
      <c r="I8" s="219" t="s">
        <v>270</v>
      </c>
      <c r="J8" s="542">
        <f t="shared" ref="J8:O14" si="0">ROUNDDOWN($E8*$H8*365*$L$4*J$6/1000,)</f>
        <v>0</v>
      </c>
      <c r="K8" s="543">
        <f t="shared" si="0"/>
        <v>0</v>
      </c>
      <c r="L8" s="543">
        <f t="shared" si="0"/>
        <v>0</v>
      </c>
      <c r="M8" s="543">
        <f t="shared" si="0"/>
        <v>0</v>
      </c>
      <c r="N8" s="543">
        <f t="shared" si="0"/>
        <v>0</v>
      </c>
      <c r="O8" s="544">
        <f t="shared" si="0"/>
        <v>0</v>
      </c>
    </row>
    <row r="9" spans="1:18" ht="17.25" customHeight="1" x14ac:dyDescent="0.15">
      <c r="A9" s="218"/>
      <c r="B9" s="212"/>
      <c r="C9" s="221" t="s">
        <v>324</v>
      </c>
      <c r="D9" s="227" t="s">
        <v>273</v>
      </c>
      <c r="E9" s="536"/>
      <c r="F9" s="228" t="s">
        <v>272</v>
      </c>
      <c r="G9" s="221"/>
      <c r="H9" s="537"/>
      <c r="I9" s="219" t="s">
        <v>270</v>
      </c>
      <c r="J9" s="542">
        <f t="shared" si="0"/>
        <v>0</v>
      </c>
      <c r="K9" s="543">
        <f t="shared" si="0"/>
        <v>0</v>
      </c>
      <c r="L9" s="543">
        <f t="shared" si="0"/>
        <v>0</v>
      </c>
      <c r="M9" s="543">
        <f t="shared" si="0"/>
        <v>0</v>
      </c>
      <c r="N9" s="543">
        <f t="shared" si="0"/>
        <v>0</v>
      </c>
      <c r="O9" s="544">
        <f t="shared" si="0"/>
        <v>0</v>
      </c>
    </row>
    <row r="10" spans="1:18" ht="17.25" customHeight="1" x14ac:dyDescent="0.15">
      <c r="A10" s="218"/>
      <c r="B10" s="253"/>
      <c r="C10" s="221" t="s">
        <v>278</v>
      </c>
      <c r="D10" s="227" t="s">
        <v>273</v>
      </c>
      <c r="E10" s="536"/>
      <c r="F10" s="228" t="s">
        <v>272</v>
      </c>
      <c r="G10" s="221"/>
      <c r="H10" s="537"/>
      <c r="I10" s="219" t="s">
        <v>270</v>
      </c>
      <c r="J10" s="542">
        <f t="shared" si="0"/>
        <v>0</v>
      </c>
      <c r="K10" s="543">
        <f t="shared" si="0"/>
        <v>0</v>
      </c>
      <c r="L10" s="543">
        <f t="shared" si="0"/>
        <v>0</v>
      </c>
      <c r="M10" s="543">
        <f t="shared" si="0"/>
        <v>0</v>
      </c>
      <c r="N10" s="543">
        <f t="shared" si="0"/>
        <v>0</v>
      </c>
      <c r="O10" s="544">
        <f t="shared" si="0"/>
        <v>0</v>
      </c>
    </row>
    <row r="11" spans="1:18" ht="17.25" customHeight="1" x14ac:dyDescent="0.15">
      <c r="A11" s="218"/>
      <c r="B11" s="253"/>
      <c r="C11" s="221" t="s">
        <v>277</v>
      </c>
      <c r="D11" s="227" t="s">
        <v>273</v>
      </c>
      <c r="E11" s="536"/>
      <c r="F11" s="228" t="s">
        <v>272</v>
      </c>
      <c r="G11" s="221"/>
      <c r="H11" s="537"/>
      <c r="I11" s="219" t="s">
        <v>270</v>
      </c>
      <c r="J11" s="542">
        <f t="shared" si="0"/>
        <v>0</v>
      </c>
      <c r="K11" s="543">
        <f t="shared" si="0"/>
        <v>0</v>
      </c>
      <c r="L11" s="543">
        <f t="shared" si="0"/>
        <v>0</v>
      </c>
      <c r="M11" s="543">
        <f t="shared" si="0"/>
        <v>0</v>
      </c>
      <c r="N11" s="543">
        <f t="shared" si="0"/>
        <v>0</v>
      </c>
      <c r="O11" s="544">
        <f t="shared" si="0"/>
        <v>0</v>
      </c>
    </row>
    <row r="12" spans="1:18" ht="17.25" customHeight="1" x14ac:dyDescent="0.15">
      <c r="A12" s="218"/>
      <c r="B12" s="253"/>
      <c r="C12" s="221" t="s">
        <v>276</v>
      </c>
      <c r="D12" s="227" t="s">
        <v>273</v>
      </c>
      <c r="E12" s="536"/>
      <c r="F12" s="228" t="s">
        <v>272</v>
      </c>
      <c r="G12" s="221"/>
      <c r="H12" s="537"/>
      <c r="I12" s="219" t="s">
        <v>270</v>
      </c>
      <c r="J12" s="542">
        <f t="shared" si="0"/>
        <v>0</v>
      </c>
      <c r="K12" s="543">
        <f t="shared" si="0"/>
        <v>0</v>
      </c>
      <c r="L12" s="543">
        <f t="shared" si="0"/>
        <v>0</v>
      </c>
      <c r="M12" s="543">
        <f t="shared" si="0"/>
        <v>0</v>
      </c>
      <c r="N12" s="543">
        <f t="shared" si="0"/>
        <v>0</v>
      </c>
      <c r="O12" s="544">
        <f t="shared" si="0"/>
        <v>0</v>
      </c>
    </row>
    <row r="13" spans="1:18" ht="17.25" customHeight="1" x14ac:dyDescent="0.15">
      <c r="A13" s="218"/>
      <c r="B13" s="253"/>
      <c r="C13" s="221" t="s">
        <v>275</v>
      </c>
      <c r="D13" s="227" t="s">
        <v>273</v>
      </c>
      <c r="E13" s="536"/>
      <c r="F13" s="228" t="s">
        <v>272</v>
      </c>
      <c r="G13" s="221"/>
      <c r="H13" s="537"/>
      <c r="I13" s="219" t="s">
        <v>270</v>
      </c>
      <c r="J13" s="542">
        <f t="shared" si="0"/>
        <v>0</v>
      </c>
      <c r="K13" s="543">
        <f t="shared" si="0"/>
        <v>0</v>
      </c>
      <c r="L13" s="543">
        <f t="shared" si="0"/>
        <v>0</v>
      </c>
      <c r="M13" s="543">
        <f t="shared" si="0"/>
        <v>0</v>
      </c>
      <c r="N13" s="543">
        <f t="shared" si="0"/>
        <v>0</v>
      </c>
      <c r="O13" s="544">
        <f t="shared" si="0"/>
        <v>0</v>
      </c>
    </row>
    <row r="14" spans="1:18" ht="17.25" customHeight="1" x14ac:dyDescent="0.15">
      <c r="A14" s="218"/>
      <c r="B14" s="252"/>
      <c r="C14" s="221" t="s">
        <v>274</v>
      </c>
      <c r="D14" s="227" t="s">
        <v>273</v>
      </c>
      <c r="E14" s="536"/>
      <c r="F14" s="228" t="s">
        <v>272</v>
      </c>
      <c r="G14" s="221"/>
      <c r="H14" s="537"/>
      <c r="I14" s="219" t="s">
        <v>270</v>
      </c>
      <c r="J14" s="542">
        <f t="shared" si="0"/>
        <v>0</v>
      </c>
      <c r="K14" s="543">
        <f t="shared" si="0"/>
        <v>0</v>
      </c>
      <c r="L14" s="543">
        <f t="shared" si="0"/>
        <v>0</v>
      </c>
      <c r="M14" s="543">
        <f t="shared" si="0"/>
        <v>0</v>
      </c>
      <c r="N14" s="543">
        <f t="shared" si="0"/>
        <v>0</v>
      </c>
      <c r="O14" s="544">
        <f t="shared" si="0"/>
        <v>0</v>
      </c>
    </row>
    <row r="15" spans="1:18" ht="17.25" customHeight="1" x14ac:dyDescent="0.15">
      <c r="A15" s="218"/>
      <c r="B15" s="830" t="s">
        <v>271</v>
      </c>
      <c r="C15" s="822"/>
      <c r="D15" s="822"/>
      <c r="E15" s="822"/>
      <c r="F15" s="823"/>
      <c r="G15" s="221"/>
      <c r="H15" s="537"/>
      <c r="I15" s="219" t="s">
        <v>270</v>
      </c>
      <c r="J15" s="542">
        <f t="shared" ref="J15:O20" si="1">ROUNDDOWN($H15*$C$6*J$6*365*$L$4/1000,)</f>
        <v>0</v>
      </c>
      <c r="K15" s="543">
        <f t="shared" si="1"/>
        <v>0</v>
      </c>
      <c r="L15" s="543">
        <f t="shared" si="1"/>
        <v>0</v>
      </c>
      <c r="M15" s="543">
        <f t="shared" si="1"/>
        <v>0</v>
      </c>
      <c r="N15" s="543">
        <f t="shared" si="1"/>
        <v>0</v>
      </c>
      <c r="O15" s="544">
        <f t="shared" si="1"/>
        <v>0</v>
      </c>
    </row>
    <row r="16" spans="1:18" ht="17.25" customHeight="1" x14ac:dyDescent="0.15">
      <c r="A16" s="218"/>
      <c r="B16" s="831"/>
      <c r="C16" s="822"/>
      <c r="D16" s="822"/>
      <c r="E16" s="822"/>
      <c r="F16" s="823"/>
      <c r="G16" s="221"/>
      <c r="H16" s="537"/>
      <c r="I16" s="219" t="s">
        <v>270</v>
      </c>
      <c r="J16" s="542">
        <f t="shared" si="1"/>
        <v>0</v>
      </c>
      <c r="K16" s="543">
        <f t="shared" si="1"/>
        <v>0</v>
      </c>
      <c r="L16" s="543">
        <f t="shared" si="1"/>
        <v>0</v>
      </c>
      <c r="M16" s="543">
        <f t="shared" si="1"/>
        <v>0</v>
      </c>
      <c r="N16" s="543">
        <f t="shared" si="1"/>
        <v>0</v>
      </c>
      <c r="O16" s="544">
        <f t="shared" si="1"/>
        <v>0</v>
      </c>
    </row>
    <row r="17" spans="1:15" ht="17.25" customHeight="1" x14ac:dyDescent="0.15">
      <c r="A17" s="218"/>
      <c r="B17" s="831"/>
      <c r="C17" s="822"/>
      <c r="D17" s="822"/>
      <c r="E17" s="822"/>
      <c r="F17" s="823"/>
      <c r="G17" s="221"/>
      <c r="H17" s="537"/>
      <c r="I17" s="219" t="s">
        <v>270</v>
      </c>
      <c r="J17" s="542">
        <f t="shared" si="1"/>
        <v>0</v>
      </c>
      <c r="K17" s="543">
        <f t="shared" si="1"/>
        <v>0</v>
      </c>
      <c r="L17" s="543">
        <f t="shared" si="1"/>
        <v>0</v>
      </c>
      <c r="M17" s="543">
        <f t="shared" si="1"/>
        <v>0</v>
      </c>
      <c r="N17" s="543">
        <f t="shared" si="1"/>
        <v>0</v>
      </c>
      <c r="O17" s="544">
        <f t="shared" si="1"/>
        <v>0</v>
      </c>
    </row>
    <row r="18" spans="1:15" ht="17.25" customHeight="1" x14ac:dyDescent="0.15">
      <c r="A18" s="218"/>
      <c r="B18" s="831"/>
      <c r="C18" s="822"/>
      <c r="D18" s="822"/>
      <c r="E18" s="822"/>
      <c r="F18" s="823"/>
      <c r="G18" s="221"/>
      <c r="H18" s="537"/>
      <c r="I18" s="219" t="s">
        <v>270</v>
      </c>
      <c r="J18" s="542">
        <f t="shared" si="1"/>
        <v>0</v>
      </c>
      <c r="K18" s="543">
        <f t="shared" si="1"/>
        <v>0</v>
      </c>
      <c r="L18" s="543">
        <f t="shared" si="1"/>
        <v>0</v>
      </c>
      <c r="M18" s="543">
        <f t="shared" si="1"/>
        <v>0</v>
      </c>
      <c r="N18" s="543">
        <f t="shared" si="1"/>
        <v>0</v>
      </c>
      <c r="O18" s="544">
        <f t="shared" si="1"/>
        <v>0</v>
      </c>
    </row>
    <row r="19" spans="1:15" ht="17.25" customHeight="1" x14ac:dyDescent="0.15">
      <c r="A19" s="218"/>
      <c r="B19" s="831"/>
      <c r="C19" s="822"/>
      <c r="D19" s="822"/>
      <c r="E19" s="822"/>
      <c r="F19" s="823"/>
      <c r="G19" s="221"/>
      <c r="H19" s="537"/>
      <c r="I19" s="219" t="s">
        <v>270</v>
      </c>
      <c r="J19" s="542">
        <f t="shared" si="1"/>
        <v>0</v>
      </c>
      <c r="K19" s="543">
        <f t="shared" si="1"/>
        <v>0</v>
      </c>
      <c r="L19" s="543">
        <f t="shared" si="1"/>
        <v>0</v>
      </c>
      <c r="M19" s="543">
        <f t="shared" si="1"/>
        <v>0</v>
      </c>
      <c r="N19" s="543">
        <f t="shared" si="1"/>
        <v>0</v>
      </c>
      <c r="O19" s="544">
        <f t="shared" si="1"/>
        <v>0</v>
      </c>
    </row>
    <row r="20" spans="1:15" ht="17.25" customHeight="1" x14ac:dyDescent="0.15">
      <c r="A20" s="218"/>
      <c r="B20" s="832"/>
      <c r="C20" s="822"/>
      <c r="D20" s="822"/>
      <c r="E20" s="822"/>
      <c r="F20" s="823"/>
      <c r="G20" s="226"/>
      <c r="H20" s="538"/>
      <c r="I20" s="250" t="s">
        <v>270</v>
      </c>
      <c r="J20" s="545">
        <f t="shared" si="1"/>
        <v>0</v>
      </c>
      <c r="K20" s="546">
        <f t="shared" si="1"/>
        <v>0</v>
      </c>
      <c r="L20" s="546">
        <f t="shared" si="1"/>
        <v>0</v>
      </c>
      <c r="M20" s="546">
        <f t="shared" si="1"/>
        <v>0</v>
      </c>
      <c r="N20" s="546">
        <f t="shared" si="1"/>
        <v>0</v>
      </c>
      <c r="O20" s="547">
        <f t="shared" si="1"/>
        <v>0</v>
      </c>
    </row>
    <row r="21" spans="1:15" ht="17.25" customHeight="1" x14ac:dyDescent="0.15">
      <c r="A21" s="844" t="s">
        <v>269</v>
      </c>
      <c r="B21" s="845"/>
      <c r="C21" s="845"/>
      <c r="D21" s="845"/>
      <c r="E21" s="845"/>
      <c r="F21" s="845"/>
      <c r="G21" s="845"/>
      <c r="H21" s="845"/>
      <c r="I21" s="846"/>
      <c r="J21" s="533">
        <f t="shared" ref="J21:O21" si="2">SUM(J8:J20)</f>
        <v>0</v>
      </c>
      <c r="K21" s="549">
        <f t="shared" si="2"/>
        <v>0</v>
      </c>
      <c r="L21" s="549">
        <f t="shared" si="2"/>
        <v>0</v>
      </c>
      <c r="M21" s="549">
        <f t="shared" si="2"/>
        <v>0</v>
      </c>
      <c r="N21" s="549">
        <f t="shared" si="2"/>
        <v>0</v>
      </c>
      <c r="O21" s="535">
        <f t="shared" si="2"/>
        <v>0</v>
      </c>
    </row>
    <row r="22" spans="1:15" ht="17.25" customHeight="1" x14ac:dyDescent="0.15">
      <c r="A22" s="225"/>
      <c r="B22" s="852"/>
      <c r="C22" s="853"/>
      <c r="D22" s="853"/>
      <c r="E22" s="853"/>
      <c r="F22" s="854"/>
      <c r="G22" s="251"/>
      <c r="H22" s="559"/>
      <c r="I22" s="236" t="s">
        <v>18</v>
      </c>
      <c r="J22" s="550">
        <f t="shared" ref="J22:O25" si="3">ROUNDDOWN($H22*$C$6*J$6*365/1000,)</f>
        <v>0</v>
      </c>
      <c r="K22" s="551">
        <f t="shared" si="3"/>
        <v>0</v>
      </c>
      <c r="L22" s="552">
        <f t="shared" si="3"/>
        <v>0</v>
      </c>
      <c r="M22" s="552">
        <f t="shared" si="3"/>
        <v>0</v>
      </c>
      <c r="N22" s="552">
        <f t="shared" si="3"/>
        <v>0</v>
      </c>
      <c r="O22" s="553">
        <f t="shared" si="3"/>
        <v>0</v>
      </c>
    </row>
    <row r="23" spans="1:15" ht="17.25" customHeight="1" x14ac:dyDescent="0.15">
      <c r="A23" s="218"/>
      <c r="B23" s="821"/>
      <c r="C23" s="822"/>
      <c r="D23" s="822"/>
      <c r="E23" s="822"/>
      <c r="F23" s="823"/>
      <c r="G23" s="221"/>
      <c r="H23" s="536"/>
      <c r="I23" s="219" t="s">
        <v>18</v>
      </c>
      <c r="J23" s="554">
        <f t="shared" si="3"/>
        <v>0</v>
      </c>
      <c r="K23" s="555">
        <f t="shared" si="3"/>
        <v>0</v>
      </c>
      <c r="L23" s="543">
        <f t="shared" si="3"/>
        <v>0</v>
      </c>
      <c r="M23" s="543">
        <f t="shared" si="3"/>
        <v>0</v>
      </c>
      <c r="N23" s="543">
        <f t="shared" si="3"/>
        <v>0</v>
      </c>
      <c r="O23" s="544">
        <f t="shared" si="3"/>
        <v>0</v>
      </c>
    </row>
    <row r="24" spans="1:15" ht="17.25" customHeight="1" x14ac:dyDescent="0.15">
      <c r="A24" s="218"/>
      <c r="B24" s="821"/>
      <c r="C24" s="822"/>
      <c r="D24" s="822"/>
      <c r="E24" s="822"/>
      <c r="F24" s="823"/>
      <c r="G24" s="221"/>
      <c r="H24" s="536"/>
      <c r="I24" s="219" t="s">
        <v>18</v>
      </c>
      <c r="J24" s="554">
        <f t="shared" si="3"/>
        <v>0</v>
      </c>
      <c r="K24" s="555">
        <f t="shared" si="3"/>
        <v>0</v>
      </c>
      <c r="L24" s="543">
        <f t="shared" si="3"/>
        <v>0</v>
      </c>
      <c r="M24" s="543">
        <f t="shared" si="3"/>
        <v>0</v>
      </c>
      <c r="N24" s="543">
        <f t="shared" si="3"/>
        <v>0</v>
      </c>
      <c r="O24" s="544">
        <f t="shared" si="3"/>
        <v>0</v>
      </c>
    </row>
    <row r="25" spans="1:15" ht="17.25" customHeight="1" x14ac:dyDescent="0.15">
      <c r="A25" s="218"/>
      <c r="B25" s="841"/>
      <c r="C25" s="842"/>
      <c r="D25" s="842"/>
      <c r="E25" s="842"/>
      <c r="F25" s="843"/>
      <c r="G25" s="226"/>
      <c r="H25" s="560"/>
      <c r="I25" s="250" t="s">
        <v>18</v>
      </c>
      <c r="J25" s="556">
        <f t="shared" si="3"/>
        <v>0</v>
      </c>
      <c r="K25" s="557">
        <f t="shared" si="3"/>
        <v>0</v>
      </c>
      <c r="L25" s="546">
        <f t="shared" si="3"/>
        <v>0</v>
      </c>
      <c r="M25" s="546">
        <f t="shared" si="3"/>
        <v>0</v>
      </c>
      <c r="N25" s="546">
        <f t="shared" si="3"/>
        <v>0</v>
      </c>
      <c r="O25" s="547">
        <f t="shared" si="3"/>
        <v>0</v>
      </c>
    </row>
    <row r="26" spans="1:15" ht="17.25" customHeight="1" x14ac:dyDescent="0.15">
      <c r="A26" s="844" t="s">
        <v>267</v>
      </c>
      <c r="B26" s="845"/>
      <c r="C26" s="845"/>
      <c r="D26" s="845"/>
      <c r="E26" s="845"/>
      <c r="F26" s="845"/>
      <c r="G26" s="845"/>
      <c r="H26" s="845"/>
      <c r="I26" s="846"/>
      <c r="J26" s="533">
        <f t="shared" ref="J26:O26" si="4">SUM(J22:J25)</f>
        <v>0</v>
      </c>
      <c r="K26" s="549">
        <f t="shared" si="4"/>
        <v>0</v>
      </c>
      <c r="L26" s="534">
        <f t="shared" si="4"/>
        <v>0</v>
      </c>
      <c r="M26" s="534">
        <f t="shared" si="4"/>
        <v>0</v>
      </c>
      <c r="N26" s="558">
        <f t="shared" si="4"/>
        <v>0</v>
      </c>
      <c r="O26" s="535">
        <f t="shared" si="4"/>
        <v>0</v>
      </c>
    </row>
    <row r="27" spans="1:15" ht="17.25" customHeight="1" x14ac:dyDescent="0.15">
      <c r="A27" s="849" t="s">
        <v>266</v>
      </c>
      <c r="B27" s="845"/>
      <c r="C27" s="845"/>
      <c r="D27" s="845"/>
      <c r="E27" s="845"/>
      <c r="F27" s="845"/>
      <c r="G27" s="845"/>
      <c r="H27" s="845"/>
      <c r="I27" s="846"/>
      <c r="J27" s="533">
        <f t="shared" ref="J27:O27" si="5">SUM(J26,J21)</f>
        <v>0</v>
      </c>
      <c r="K27" s="549">
        <f t="shared" si="5"/>
        <v>0</v>
      </c>
      <c r="L27" s="534">
        <f t="shared" si="5"/>
        <v>0</v>
      </c>
      <c r="M27" s="534">
        <f t="shared" si="5"/>
        <v>0</v>
      </c>
      <c r="N27" s="558">
        <f t="shared" si="5"/>
        <v>0</v>
      </c>
      <c r="O27" s="535">
        <f t="shared" si="5"/>
        <v>0</v>
      </c>
    </row>
    <row r="28" spans="1:15" ht="17.25" customHeight="1" x14ac:dyDescent="0.15">
      <c r="A28" s="212" t="s">
        <v>323</v>
      </c>
      <c r="B28" s="212"/>
      <c r="C28" s="212"/>
      <c r="D28" s="212"/>
      <c r="E28" s="212"/>
      <c r="F28" s="212"/>
      <c r="G28" s="212"/>
      <c r="H28" s="212"/>
      <c r="I28" s="212"/>
      <c r="J28" s="211"/>
      <c r="K28" s="211"/>
      <c r="L28" s="211"/>
      <c r="M28" s="211"/>
      <c r="N28" s="211"/>
      <c r="O28" s="211"/>
    </row>
    <row r="29" spans="1:15" ht="17.25" customHeight="1" x14ac:dyDescent="0.15">
      <c r="A29" s="212" t="s">
        <v>322</v>
      </c>
      <c r="B29" s="212"/>
      <c r="C29" s="212"/>
      <c r="D29" s="212"/>
      <c r="E29" s="212"/>
      <c r="F29" s="212"/>
      <c r="G29" s="212"/>
      <c r="H29" s="212"/>
      <c r="I29" s="212"/>
      <c r="J29" s="211"/>
      <c r="K29" s="211"/>
      <c r="L29" s="211"/>
      <c r="M29" s="211"/>
      <c r="N29" s="211"/>
      <c r="O29" s="211"/>
    </row>
    <row r="30" spans="1:15" ht="17.25" customHeight="1" x14ac:dyDescent="0.15">
      <c r="A30" s="212" t="s">
        <v>321</v>
      </c>
      <c r="B30" s="212"/>
      <c r="C30" s="212"/>
      <c r="D30" s="212"/>
      <c r="E30" s="212"/>
      <c r="F30" s="212"/>
      <c r="G30" s="212"/>
      <c r="H30" s="212"/>
      <c r="I30" s="212"/>
      <c r="J30" s="211"/>
      <c r="K30" s="211"/>
      <c r="L30" s="211"/>
      <c r="M30" s="211"/>
      <c r="N30" s="211"/>
      <c r="O30" s="211"/>
    </row>
    <row r="31" spans="1:15" ht="17.25" customHeight="1" x14ac:dyDescent="0.15">
      <c r="A31" s="212"/>
      <c r="B31" s="212"/>
      <c r="C31" s="212"/>
      <c r="D31" s="212"/>
      <c r="E31" s="212"/>
      <c r="F31" s="212"/>
      <c r="G31" s="212"/>
      <c r="H31" s="212"/>
      <c r="I31" s="212"/>
      <c r="J31" s="211"/>
      <c r="K31" s="211"/>
      <c r="L31" s="211"/>
      <c r="M31" s="211"/>
      <c r="N31" s="211"/>
      <c r="O31" s="211"/>
    </row>
    <row r="32" spans="1:15" ht="17.25" customHeight="1" x14ac:dyDescent="0.15">
      <c r="A32" s="206" t="s">
        <v>320</v>
      </c>
      <c r="B32" s="212"/>
      <c r="C32" s="212"/>
      <c r="D32" s="212"/>
      <c r="E32" s="212"/>
      <c r="F32" s="212"/>
      <c r="G32" s="212"/>
      <c r="H32" s="212"/>
      <c r="I32" s="212"/>
      <c r="J32" s="211"/>
      <c r="K32" s="211"/>
      <c r="L32" s="211"/>
      <c r="M32" s="211"/>
      <c r="N32" s="211"/>
      <c r="O32" s="269" t="s">
        <v>319</v>
      </c>
    </row>
    <row r="33" spans="1:15" ht="17.25" customHeight="1" x14ac:dyDescent="0.15">
      <c r="A33" s="890"/>
      <c r="B33" s="891"/>
      <c r="C33" s="891"/>
      <c r="D33" s="891"/>
      <c r="E33" s="891"/>
      <c r="F33" s="891"/>
      <c r="G33" s="891"/>
      <c r="H33" s="891"/>
      <c r="I33" s="891"/>
      <c r="J33" s="891"/>
      <c r="K33" s="891"/>
      <c r="L33" s="891"/>
      <c r="M33" s="891"/>
      <c r="N33" s="891"/>
      <c r="O33" s="892"/>
    </row>
    <row r="34" spans="1:15" ht="17.25" customHeight="1" x14ac:dyDescent="0.15">
      <c r="A34" s="893"/>
      <c r="B34" s="894"/>
      <c r="C34" s="894"/>
      <c r="D34" s="894"/>
      <c r="E34" s="894"/>
      <c r="F34" s="894"/>
      <c r="G34" s="894"/>
      <c r="H34" s="894"/>
      <c r="I34" s="894"/>
      <c r="J34" s="894"/>
      <c r="K34" s="894"/>
      <c r="L34" s="894"/>
      <c r="M34" s="894"/>
      <c r="N34" s="894"/>
      <c r="O34" s="895"/>
    </row>
    <row r="35" spans="1:15" ht="17.25" customHeight="1" x14ac:dyDescent="0.15">
      <c r="A35" s="893"/>
      <c r="B35" s="894"/>
      <c r="C35" s="894"/>
      <c r="D35" s="894"/>
      <c r="E35" s="894"/>
      <c r="F35" s="894"/>
      <c r="G35" s="894"/>
      <c r="H35" s="894"/>
      <c r="I35" s="894"/>
      <c r="J35" s="894"/>
      <c r="K35" s="894"/>
      <c r="L35" s="894"/>
      <c r="M35" s="894"/>
      <c r="N35" s="894"/>
      <c r="O35" s="895"/>
    </row>
    <row r="36" spans="1:15" ht="17.25" customHeight="1" x14ac:dyDescent="0.15">
      <c r="A36" s="893"/>
      <c r="B36" s="894"/>
      <c r="C36" s="894"/>
      <c r="D36" s="894"/>
      <c r="E36" s="894"/>
      <c r="F36" s="894"/>
      <c r="G36" s="894"/>
      <c r="H36" s="894"/>
      <c r="I36" s="894"/>
      <c r="J36" s="894"/>
      <c r="K36" s="894"/>
      <c r="L36" s="894"/>
      <c r="M36" s="894"/>
      <c r="N36" s="894"/>
      <c r="O36" s="895"/>
    </row>
    <row r="37" spans="1:15" ht="17.25" customHeight="1" x14ac:dyDescent="0.15">
      <c r="A37" s="893"/>
      <c r="B37" s="894"/>
      <c r="C37" s="894"/>
      <c r="D37" s="894"/>
      <c r="E37" s="894"/>
      <c r="F37" s="894"/>
      <c r="G37" s="894"/>
      <c r="H37" s="894"/>
      <c r="I37" s="894"/>
      <c r="J37" s="894"/>
      <c r="K37" s="894"/>
      <c r="L37" s="894"/>
      <c r="M37" s="894"/>
      <c r="N37" s="894"/>
      <c r="O37" s="895"/>
    </row>
    <row r="38" spans="1:15" ht="17.25" customHeight="1" x14ac:dyDescent="0.15">
      <c r="A38" s="893"/>
      <c r="B38" s="894"/>
      <c r="C38" s="894"/>
      <c r="D38" s="894"/>
      <c r="E38" s="894"/>
      <c r="F38" s="894"/>
      <c r="G38" s="894"/>
      <c r="H38" s="894"/>
      <c r="I38" s="894"/>
      <c r="J38" s="894"/>
      <c r="K38" s="894"/>
      <c r="L38" s="894"/>
      <c r="M38" s="894"/>
      <c r="N38" s="894"/>
      <c r="O38" s="895"/>
    </row>
    <row r="39" spans="1:15" ht="17.25" customHeight="1" x14ac:dyDescent="0.15">
      <c r="A39" s="893"/>
      <c r="B39" s="894"/>
      <c r="C39" s="894"/>
      <c r="D39" s="894"/>
      <c r="E39" s="894"/>
      <c r="F39" s="894"/>
      <c r="G39" s="894"/>
      <c r="H39" s="894"/>
      <c r="I39" s="894"/>
      <c r="J39" s="894"/>
      <c r="K39" s="894"/>
      <c r="L39" s="894"/>
      <c r="M39" s="894"/>
      <c r="N39" s="894"/>
      <c r="O39" s="895"/>
    </row>
    <row r="40" spans="1:15" ht="17.25" customHeight="1" x14ac:dyDescent="0.15">
      <c r="A40" s="893"/>
      <c r="B40" s="894"/>
      <c r="C40" s="894"/>
      <c r="D40" s="894"/>
      <c r="E40" s="894"/>
      <c r="F40" s="894"/>
      <c r="G40" s="894"/>
      <c r="H40" s="894"/>
      <c r="I40" s="894"/>
      <c r="J40" s="894"/>
      <c r="K40" s="894"/>
      <c r="L40" s="894"/>
      <c r="M40" s="894"/>
      <c r="N40" s="894"/>
      <c r="O40" s="895"/>
    </row>
    <row r="41" spans="1:15" ht="17.25" customHeight="1" x14ac:dyDescent="0.15">
      <c r="A41" s="893"/>
      <c r="B41" s="894"/>
      <c r="C41" s="894"/>
      <c r="D41" s="894"/>
      <c r="E41" s="894"/>
      <c r="F41" s="894"/>
      <c r="G41" s="894"/>
      <c r="H41" s="894"/>
      <c r="I41" s="894"/>
      <c r="J41" s="894"/>
      <c r="K41" s="894"/>
      <c r="L41" s="894"/>
      <c r="M41" s="894"/>
      <c r="N41" s="894"/>
      <c r="O41" s="895"/>
    </row>
    <row r="42" spans="1:15" ht="17.25" customHeight="1" x14ac:dyDescent="0.15">
      <c r="A42" s="893"/>
      <c r="B42" s="894"/>
      <c r="C42" s="894"/>
      <c r="D42" s="894"/>
      <c r="E42" s="894"/>
      <c r="F42" s="894"/>
      <c r="G42" s="894"/>
      <c r="H42" s="894"/>
      <c r="I42" s="894"/>
      <c r="J42" s="894"/>
      <c r="K42" s="894"/>
      <c r="L42" s="894"/>
      <c r="M42" s="894"/>
      <c r="N42" s="894"/>
      <c r="O42" s="895"/>
    </row>
    <row r="43" spans="1:15" ht="17.25" customHeight="1" x14ac:dyDescent="0.15">
      <c r="A43" s="587"/>
      <c r="B43" s="588"/>
      <c r="C43" s="588"/>
      <c r="D43" s="588"/>
      <c r="E43" s="588"/>
      <c r="F43" s="588"/>
      <c r="G43" s="588"/>
      <c r="H43" s="588"/>
      <c r="I43" s="588"/>
      <c r="J43" s="588"/>
      <c r="K43" s="588"/>
      <c r="L43" s="588"/>
      <c r="M43" s="586"/>
      <c r="N43" s="589"/>
      <c r="O43" s="903" t="str">
        <f>"［"&amp;LEN(SUBSTITUTE(A33,"　",""))&amp;"字］"</f>
        <v>［0字］</v>
      </c>
    </row>
  </sheetData>
  <mergeCells count="24">
    <mergeCell ref="A33:O42"/>
    <mergeCell ref="C16:F16"/>
    <mergeCell ref="C17:F17"/>
    <mergeCell ref="C18:F18"/>
    <mergeCell ref="B15:B20"/>
    <mergeCell ref="A27:I27"/>
    <mergeCell ref="B25:F25"/>
    <mergeCell ref="A26:I26"/>
    <mergeCell ref="C15:F15"/>
    <mergeCell ref="B24:F24"/>
    <mergeCell ref="B23:F23"/>
    <mergeCell ref="C19:F19"/>
    <mergeCell ref="C20:F20"/>
    <mergeCell ref="A21:I21"/>
    <mergeCell ref="B22:F22"/>
    <mergeCell ref="A2:O2"/>
    <mergeCell ref="B7:F7"/>
    <mergeCell ref="A4:C4"/>
    <mergeCell ref="D4:I4"/>
    <mergeCell ref="A5:F5"/>
    <mergeCell ref="G5:I5"/>
    <mergeCell ref="A6:B6"/>
    <mergeCell ref="G6:I6"/>
    <mergeCell ref="N3:O3"/>
  </mergeCells>
  <phoneticPr fontId="2"/>
  <dataValidations count="4">
    <dataValidation allowBlank="1" showInputMessage="1" showErrorMessage="1" promptTitle="ご確認ください" prompt="併設する事業所ごとに作成してください。" sqref="D4:I4"/>
    <dataValidation allowBlank="1" showInputMessage="1" showErrorMessage="1" promptTitle="ご確認ください" prompt="介護報酬1単位当たりの単価を確認してください。" sqref="L4"/>
    <dataValidation allowBlank="1" showInputMessage="1" showErrorMessage="1" promptTitle="ご確認ください" prompt="各種加算は、加算条件を満たすことが確実なもののみ記載してください。" sqref="C15:F20"/>
    <dataValidation allowBlank="1" showInputMessage="1" showErrorMessage="1" promptTitle="ご確認ください" prompt="介護報酬単価を記入してください。" sqref="H8:H20"/>
  </dataValidations>
  <pageMargins left="0.78740157480314965" right="0.78740157480314965" top="0.98425196850393704" bottom="0.78740157480314965" header="0.70866141732283472" footer="0.31496062992125984"/>
  <pageSetup paperSize="9" orientation="portrait" r:id="rId1"/>
  <headerFooter alignWithMargins="0">
    <oddFooter>&amp;L&amp;"ＭＳ 明朝,標準"&amp;9【書類番号31】&amp;C&amp;"ＭＳ 明朝,標準"&amp;9&amp;P&amp;R&amp;"ＭＳ 明朝,標準"&amp;9【老朽改築等・令和6&amp;K000000年4月募集】</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zoomScaleNormal="100" workbookViewId="0">
      <selection activeCell="B1" sqref="B1"/>
    </sheetView>
  </sheetViews>
  <sheetFormatPr defaultColWidth="9" defaultRowHeight="18" customHeight="1" x14ac:dyDescent="0.15"/>
  <cols>
    <col min="1" max="1" width="2.625" style="54" customWidth="1"/>
    <col min="2" max="2" width="5.25" style="54" bestFit="1" customWidth="1"/>
    <col min="3" max="8" width="12.625" style="54" customWidth="1"/>
    <col min="9" max="16384" width="9" style="54"/>
  </cols>
  <sheetData>
    <row r="1" spans="2:8" s="31" customFormat="1" ht="18" customHeight="1" x14ac:dyDescent="0.15">
      <c r="B1" s="585" t="s">
        <v>331</v>
      </c>
    </row>
    <row r="2" spans="2:8" s="31" customFormat="1" ht="18" customHeight="1" x14ac:dyDescent="0.15">
      <c r="B2" s="611" t="s">
        <v>348</v>
      </c>
      <c r="C2" s="611"/>
      <c r="D2" s="611"/>
      <c r="E2" s="611"/>
      <c r="F2" s="612"/>
      <c r="G2" s="612"/>
      <c r="H2" s="612"/>
    </row>
    <row r="3" spans="2:8" s="31" customFormat="1" ht="18" customHeight="1" x14ac:dyDescent="0.15">
      <c r="B3" s="32"/>
      <c r="C3" s="32"/>
      <c r="D3" s="32"/>
      <c r="E3" s="32"/>
      <c r="F3" s="32"/>
      <c r="G3" s="32"/>
      <c r="H3" s="32"/>
    </row>
    <row r="4" spans="2:8" s="31" customFormat="1" ht="18" customHeight="1" x14ac:dyDescent="0.15">
      <c r="C4" s="55"/>
      <c r="F4" s="35" t="s">
        <v>24</v>
      </c>
      <c r="G4" s="622">
        <f>+'5-2 償還計画'!D6</f>
        <v>0</v>
      </c>
      <c r="H4" s="622"/>
    </row>
    <row r="5" spans="2:8" s="31" customFormat="1" ht="18" customHeight="1" x14ac:dyDescent="0.15">
      <c r="B5" s="32"/>
      <c r="C5" s="32"/>
      <c r="D5" s="32"/>
      <c r="E5" s="32"/>
      <c r="F5" s="32"/>
      <c r="G5" s="32"/>
      <c r="H5" s="32"/>
    </row>
    <row r="6" spans="2:8" s="31" customFormat="1" ht="18" customHeight="1" x14ac:dyDescent="0.15">
      <c r="B6" s="32"/>
      <c r="C6" s="32"/>
      <c r="D6" s="32"/>
      <c r="E6" s="32"/>
      <c r="F6" s="34" t="s">
        <v>21</v>
      </c>
      <c r="G6" s="622">
        <f>+'5-2 償還計画'!H4</f>
        <v>0</v>
      </c>
      <c r="H6" s="622"/>
    </row>
    <row r="7" spans="2:8" s="31" customFormat="1" ht="18" customHeight="1" x14ac:dyDescent="0.15">
      <c r="B7" s="32"/>
      <c r="C7" s="32"/>
      <c r="D7" s="32"/>
      <c r="E7" s="32"/>
      <c r="F7" s="34"/>
      <c r="G7" s="2"/>
      <c r="H7" s="2"/>
    </row>
    <row r="8" spans="2:8" s="31" customFormat="1" ht="18" customHeight="1" x14ac:dyDescent="0.15">
      <c r="H8" s="36" t="s">
        <v>15</v>
      </c>
    </row>
    <row r="9" spans="2:8" s="31" customFormat="1" ht="18" customHeight="1" x14ac:dyDescent="0.15">
      <c r="B9" s="614" t="s">
        <v>11</v>
      </c>
      <c r="C9" s="56" t="s">
        <v>61</v>
      </c>
      <c r="D9" s="56" t="s">
        <v>62</v>
      </c>
      <c r="E9" s="56" t="s">
        <v>62</v>
      </c>
      <c r="F9" s="56" t="s">
        <v>62</v>
      </c>
      <c r="G9" s="56" t="s">
        <v>62</v>
      </c>
      <c r="H9" s="620" t="s">
        <v>9</v>
      </c>
    </row>
    <row r="10" spans="2:8" s="31" customFormat="1" ht="18" customHeight="1" x14ac:dyDescent="0.15">
      <c r="B10" s="614"/>
      <c r="C10" s="276"/>
      <c r="D10" s="276"/>
      <c r="E10" s="276"/>
      <c r="F10" s="276"/>
      <c r="G10" s="276"/>
      <c r="H10" s="621"/>
    </row>
    <row r="11" spans="2:8" s="31" customFormat="1" ht="18" customHeight="1" x14ac:dyDescent="0.15">
      <c r="B11" s="614"/>
      <c r="C11" s="57" t="s">
        <v>23</v>
      </c>
      <c r="D11" s="57" t="s">
        <v>23</v>
      </c>
      <c r="E11" s="57" t="s">
        <v>23</v>
      </c>
      <c r="F11" s="57" t="s">
        <v>23</v>
      </c>
      <c r="G11" s="57" t="s">
        <v>23</v>
      </c>
      <c r="H11" s="621"/>
    </row>
    <row r="12" spans="2:8" s="31" customFormat="1" ht="18" customHeight="1" x14ac:dyDescent="0.15">
      <c r="B12" s="614"/>
      <c r="C12" s="277"/>
      <c r="D12" s="277"/>
      <c r="E12" s="277"/>
      <c r="F12" s="277"/>
      <c r="G12" s="277"/>
      <c r="H12" s="602"/>
    </row>
    <row r="13" spans="2:8" ht="18" customHeight="1" x14ac:dyDescent="0.15">
      <c r="B13" s="50">
        <v>1</v>
      </c>
      <c r="C13" s="278"/>
      <c r="D13" s="278"/>
      <c r="E13" s="278"/>
      <c r="F13" s="278"/>
      <c r="G13" s="278"/>
      <c r="H13" s="292">
        <f t="shared" ref="H13:H32" si="0">SUM(C13:G13)</f>
        <v>0</v>
      </c>
    </row>
    <row r="14" spans="2:8" ht="18" customHeight="1" x14ac:dyDescent="0.15">
      <c r="B14" s="50">
        <v>2</v>
      </c>
      <c r="C14" s="278"/>
      <c r="D14" s="278"/>
      <c r="E14" s="278"/>
      <c r="F14" s="278"/>
      <c r="G14" s="278"/>
      <c r="H14" s="292">
        <f t="shared" si="0"/>
        <v>0</v>
      </c>
    </row>
    <row r="15" spans="2:8" ht="18" customHeight="1" x14ac:dyDescent="0.15">
      <c r="B15" s="50">
        <v>3</v>
      </c>
      <c r="C15" s="278"/>
      <c r="D15" s="278"/>
      <c r="E15" s="278"/>
      <c r="F15" s="278"/>
      <c r="G15" s="278"/>
      <c r="H15" s="292">
        <f t="shared" si="0"/>
        <v>0</v>
      </c>
    </row>
    <row r="16" spans="2:8" ht="18" customHeight="1" x14ac:dyDescent="0.15">
      <c r="B16" s="50">
        <v>4</v>
      </c>
      <c r="C16" s="278"/>
      <c r="D16" s="278"/>
      <c r="E16" s="278"/>
      <c r="F16" s="278"/>
      <c r="G16" s="278"/>
      <c r="H16" s="292">
        <f t="shared" si="0"/>
        <v>0</v>
      </c>
    </row>
    <row r="17" spans="2:8" ht="18" customHeight="1" x14ac:dyDescent="0.15">
      <c r="B17" s="50">
        <v>5</v>
      </c>
      <c r="C17" s="278"/>
      <c r="D17" s="278"/>
      <c r="E17" s="278"/>
      <c r="F17" s="278"/>
      <c r="G17" s="278"/>
      <c r="H17" s="292">
        <f t="shared" si="0"/>
        <v>0</v>
      </c>
    </row>
    <row r="18" spans="2:8" ht="18" customHeight="1" x14ac:dyDescent="0.15">
      <c r="B18" s="50">
        <v>6</v>
      </c>
      <c r="C18" s="278"/>
      <c r="D18" s="278"/>
      <c r="E18" s="278"/>
      <c r="F18" s="278"/>
      <c r="G18" s="278"/>
      <c r="H18" s="292">
        <f t="shared" si="0"/>
        <v>0</v>
      </c>
    </row>
    <row r="19" spans="2:8" ht="18" customHeight="1" x14ac:dyDescent="0.15">
      <c r="B19" s="50">
        <v>7</v>
      </c>
      <c r="C19" s="278"/>
      <c r="D19" s="278"/>
      <c r="E19" s="278"/>
      <c r="F19" s="278"/>
      <c r="G19" s="278"/>
      <c r="H19" s="292">
        <f t="shared" si="0"/>
        <v>0</v>
      </c>
    </row>
    <row r="20" spans="2:8" ht="18" customHeight="1" x14ac:dyDescent="0.15">
      <c r="B20" s="50">
        <v>8</v>
      </c>
      <c r="C20" s="278"/>
      <c r="D20" s="278"/>
      <c r="E20" s="278"/>
      <c r="F20" s="278"/>
      <c r="G20" s="278"/>
      <c r="H20" s="292">
        <f t="shared" si="0"/>
        <v>0</v>
      </c>
    </row>
    <row r="21" spans="2:8" ht="18" customHeight="1" x14ac:dyDescent="0.15">
      <c r="B21" s="50">
        <v>9</v>
      </c>
      <c r="C21" s="278"/>
      <c r="D21" s="278"/>
      <c r="E21" s="278"/>
      <c r="F21" s="278"/>
      <c r="G21" s="278"/>
      <c r="H21" s="292">
        <f t="shared" si="0"/>
        <v>0</v>
      </c>
    </row>
    <row r="22" spans="2:8" ht="18" customHeight="1" x14ac:dyDescent="0.15">
      <c r="B22" s="50">
        <v>10</v>
      </c>
      <c r="C22" s="278"/>
      <c r="D22" s="278"/>
      <c r="E22" s="278"/>
      <c r="F22" s="278"/>
      <c r="G22" s="278"/>
      <c r="H22" s="292">
        <f t="shared" si="0"/>
        <v>0</v>
      </c>
    </row>
    <row r="23" spans="2:8" ht="18" customHeight="1" x14ac:dyDescent="0.15">
      <c r="B23" s="50">
        <v>11</v>
      </c>
      <c r="C23" s="278"/>
      <c r="D23" s="278"/>
      <c r="E23" s="278"/>
      <c r="F23" s="278"/>
      <c r="G23" s="278"/>
      <c r="H23" s="292">
        <f t="shared" si="0"/>
        <v>0</v>
      </c>
    </row>
    <row r="24" spans="2:8" ht="18" customHeight="1" x14ac:dyDescent="0.15">
      <c r="B24" s="50">
        <v>12</v>
      </c>
      <c r="C24" s="278"/>
      <c r="D24" s="278"/>
      <c r="E24" s="278"/>
      <c r="F24" s="278"/>
      <c r="G24" s="278"/>
      <c r="H24" s="292">
        <f t="shared" si="0"/>
        <v>0</v>
      </c>
    </row>
    <row r="25" spans="2:8" ht="18" customHeight="1" x14ac:dyDescent="0.15">
      <c r="B25" s="50">
        <v>13</v>
      </c>
      <c r="C25" s="278"/>
      <c r="D25" s="278"/>
      <c r="E25" s="278"/>
      <c r="F25" s="278"/>
      <c r="G25" s="278"/>
      <c r="H25" s="292">
        <f t="shared" si="0"/>
        <v>0</v>
      </c>
    </row>
    <row r="26" spans="2:8" ht="18" customHeight="1" x14ac:dyDescent="0.15">
      <c r="B26" s="50">
        <v>14</v>
      </c>
      <c r="C26" s="278"/>
      <c r="D26" s="278"/>
      <c r="E26" s="278"/>
      <c r="F26" s="278"/>
      <c r="G26" s="278"/>
      <c r="H26" s="292">
        <f t="shared" si="0"/>
        <v>0</v>
      </c>
    </row>
    <row r="27" spans="2:8" ht="18" customHeight="1" x14ac:dyDescent="0.15">
      <c r="B27" s="50">
        <v>15</v>
      </c>
      <c r="C27" s="278"/>
      <c r="D27" s="278"/>
      <c r="E27" s="278"/>
      <c r="F27" s="278"/>
      <c r="G27" s="278"/>
      <c r="H27" s="292">
        <f t="shared" si="0"/>
        <v>0</v>
      </c>
    </row>
    <row r="28" spans="2:8" ht="18" customHeight="1" x14ac:dyDescent="0.15">
      <c r="B28" s="50">
        <v>16</v>
      </c>
      <c r="C28" s="278"/>
      <c r="D28" s="278"/>
      <c r="E28" s="278"/>
      <c r="F28" s="278"/>
      <c r="G28" s="278"/>
      <c r="H28" s="292">
        <f t="shared" si="0"/>
        <v>0</v>
      </c>
    </row>
    <row r="29" spans="2:8" ht="18" customHeight="1" x14ac:dyDescent="0.15">
      <c r="B29" s="50">
        <v>17</v>
      </c>
      <c r="C29" s="278"/>
      <c r="D29" s="278"/>
      <c r="E29" s="278"/>
      <c r="F29" s="278"/>
      <c r="G29" s="278"/>
      <c r="H29" s="292">
        <f t="shared" si="0"/>
        <v>0</v>
      </c>
    </row>
    <row r="30" spans="2:8" ht="18" customHeight="1" x14ac:dyDescent="0.15">
      <c r="B30" s="50">
        <v>18</v>
      </c>
      <c r="C30" s="278"/>
      <c r="D30" s="278"/>
      <c r="E30" s="278"/>
      <c r="F30" s="278"/>
      <c r="G30" s="278"/>
      <c r="H30" s="292">
        <f t="shared" si="0"/>
        <v>0</v>
      </c>
    </row>
    <row r="31" spans="2:8" ht="18" customHeight="1" x14ac:dyDescent="0.15">
      <c r="B31" s="50">
        <v>19</v>
      </c>
      <c r="C31" s="278"/>
      <c r="D31" s="278"/>
      <c r="E31" s="278"/>
      <c r="F31" s="278"/>
      <c r="G31" s="278"/>
      <c r="H31" s="292">
        <f t="shared" si="0"/>
        <v>0</v>
      </c>
    </row>
    <row r="32" spans="2:8" ht="18" customHeight="1" thickBot="1" x14ac:dyDescent="0.2">
      <c r="B32" s="58">
        <v>20</v>
      </c>
      <c r="C32" s="279"/>
      <c r="D32" s="279"/>
      <c r="E32" s="279"/>
      <c r="F32" s="279"/>
      <c r="G32" s="279"/>
      <c r="H32" s="293">
        <f t="shared" si="0"/>
        <v>0</v>
      </c>
    </row>
    <row r="33" spans="2:8" ht="18" customHeight="1" thickTop="1" x14ac:dyDescent="0.15">
      <c r="B33" s="47" t="s">
        <v>9</v>
      </c>
      <c r="C33" s="294">
        <f t="shared" ref="C33:H33" si="1">SUM(C13:C32)</f>
        <v>0</v>
      </c>
      <c r="D33" s="294">
        <f t="shared" si="1"/>
        <v>0</v>
      </c>
      <c r="E33" s="294">
        <f t="shared" si="1"/>
        <v>0</v>
      </c>
      <c r="F33" s="294">
        <f t="shared" si="1"/>
        <v>0</v>
      </c>
      <c r="G33" s="294">
        <f t="shared" si="1"/>
        <v>0</v>
      </c>
      <c r="H33" s="294">
        <f t="shared" si="1"/>
        <v>0</v>
      </c>
    </row>
  </sheetData>
  <mergeCells count="6">
    <mergeCell ref="B9:B12"/>
    <mergeCell ref="H9:H12"/>
    <mergeCell ref="G4:H4"/>
    <mergeCell ref="G6:H6"/>
    <mergeCell ref="B2:E2"/>
    <mergeCell ref="F2:H2"/>
  </mergeCells>
  <phoneticPr fontId="2"/>
  <pageMargins left="0.78740157480314965" right="0.78740157480314965" top="0.98425196850393704" bottom="0.98425196850393704" header="0.51181102362204722" footer="0.31496062992125984"/>
  <pageSetup paperSize="9" orientation="portrait" r:id="rId1"/>
  <headerFooter alignWithMargins="0">
    <oddFooter>&amp;L&amp;"ＭＳ 明朝,標準"&amp;9【書類番号24】別紙&amp;C&amp;"ＭＳ 明朝,標準"&amp;9&amp;P&amp;R&amp;"ＭＳ 明朝,標準"&amp;9【令和６&amp;K000000年４月募集】</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F2:H2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3.5" x14ac:dyDescent="0.15"/>
  <sheetData>
    <row r="1" spans="1:1" x14ac:dyDescent="0.15">
      <c r="A1" t="s">
        <v>350</v>
      </c>
    </row>
    <row r="2" spans="1:1" x14ac:dyDescent="0.15">
      <c r="A2" t="s">
        <v>351</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2"/>
  <sheetViews>
    <sheetView zoomScaleNormal="100" workbookViewId="0"/>
  </sheetViews>
  <sheetFormatPr defaultColWidth="9" defaultRowHeight="13.5" x14ac:dyDescent="0.15"/>
  <cols>
    <col min="1" max="6" width="16.625" style="3" customWidth="1"/>
    <col min="7" max="7" width="3.75" style="6" customWidth="1"/>
    <col min="8" max="8" width="14.375" style="6" customWidth="1"/>
    <col min="9" max="19" width="9" style="6"/>
    <col min="20" max="22" width="9" style="5"/>
    <col min="23" max="23" width="9" style="4"/>
    <col min="24" max="16384" width="9" style="3"/>
  </cols>
  <sheetData>
    <row r="1" spans="1:23" ht="21.75" customHeight="1" x14ac:dyDescent="0.2">
      <c r="A1" s="30" t="s">
        <v>55</v>
      </c>
      <c r="B1" s="30"/>
    </row>
    <row r="2" spans="1:23" ht="12" customHeight="1" x14ac:dyDescent="0.2">
      <c r="A2" s="30"/>
      <c r="B2" s="30"/>
    </row>
    <row r="3" spans="1:23" ht="14.25" thickBot="1" x14ac:dyDescent="0.2">
      <c r="F3" s="29" t="s">
        <v>54</v>
      </c>
    </row>
    <row r="4" spans="1:23" s="7" customFormat="1" ht="27" customHeight="1" x14ac:dyDescent="0.15">
      <c r="A4" s="646" t="s">
        <v>53</v>
      </c>
      <c r="B4" s="649" t="s">
        <v>52</v>
      </c>
      <c r="C4" s="650"/>
      <c r="D4" s="650"/>
      <c r="E4" s="650"/>
      <c r="F4" s="651"/>
      <c r="G4" s="10"/>
      <c r="H4" s="652" t="s">
        <v>51</v>
      </c>
      <c r="I4" s="653"/>
      <c r="J4" s="653"/>
      <c r="K4" s="653"/>
      <c r="L4" s="653"/>
      <c r="M4" s="653"/>
      <c r="N4" s="654"/>
      <c r="O4" s="28"/>
      <c r="P4" s="28"/>
      <c r="Q4" s="28"/>
      <c r="R4" s="28"/>
      <c r="S4" s="28"/>
      <c r="T4" s="9"/>
      <c r="U4" s="9"/>
      <c r="V4" s="9"/>
      <c r="W4" s="8"/>
    </row>
    <row r="5" spans="1:23" x14ac:dyDescent="0.15">
      <c r="A5" s="647"/>
      <c r="B5" s="655" t="s">
        <v>50</v>
      </c>
      <c r="C5" s="655"/>
      <c r="D5" s="655"/>
      <c r="E5" s="27" t="s">
        <v>49</v>
      </c>
      <c r="F5" s="656" t="s">
        <v>48</v>
      </c>
      <c r="G5" s="638"/>
    </row>
    <row r="6" spans="1:23" ht="9" customHeight="1" x14ac:dyDescent="0.15">
      <c r="A6" s="647"/>
      <c r="B6" s="639" t="s">
        <v>47</v>
      </c>
      <c r="C6" s="26"/>
      <c r="D6" s="25"/>
      <c r="E6" s="641" t="s">
        <v>46</v>
      </c>
      <c r="F6" s="657"/>
      <c r="G6" s="638"/>
    </row>
    <row r="7" spans="1:23" x14ac:dyDescent="0.15">
      <c r="A7" s="647"/>
      <c r="B7" s="639"/>
      <c r="C7" s="24" t="s">
        <v>45</v>
      </c>
      <c r="D7" s="24" t="s">
        <v>44</v>
      </c>
      <c r="E7" s="642"/>
      <c r="F7" s="657"/>
      <c r="G7" s="638"/>
    </row>
    <row r="8" spans="1:23" ht="35.25" customHeight="1" x14ac:dyDescent="0.15">
      <c r="A8" s="648"/>
      <c r="B8" s="640"/>
      <c r="C8" s="23" t="s">
        <v>43</v>
      </c>
      <c r="D8" s="23" t="s">
        <v>43</v>
      </c>
      <c r="E8" s="643"/>
      <c r="F8" s="658"/>
      <c r="G8" s="638"/>
      <c r="H8" s="22" t="s">
        <v>42</v>
      </c>
      <c r="I8" s="644"/>
      <c r="J8" s="645"/>
      <c r="K8" s="21" t="s">
        <v>41</v>
      </c>
    </row>
    <row r="9" spans="1:23" s="7" customFormat="1" ht="30" customHeight="1" x14ac:dyDescent="0.15">
      <c r="A9" s="409">
        <f>IF(F9&gt;0,1,0)</f>
        <v>0</v>
      </c>
      <c r="B9" s="410">
        <f t="shared" ref="B9:B28" si="0">SUM(C9:D9)</f>
        <v>0</v>
      </c>
      <c r="C9" s="411">
        <f>IF(I11&gt;0,IF($I$12&gt;12,0,U9),0)</f>
        <v>0</v>
      </c>
      <c r="D9" s="412">
        <f>IF(I11&gt;0,IF($I$12&gt;12,0,U10),0)</f>
        <v>0</v>
      </c>
      <c r="E9" s="413">
        <f>ROUND(I$9*I$14/100,0)</f>
        <v>0</v>
      </c>
      <c r="F9" s="414">
        <f>IF(I9&gt;0,C9+E9,0)</f>
        <v>0</v>
      </c>
      <c r="G9" s="10"/>
      <c r="H9" s="20" t="s">
        <v>40</v>
      </c>
      <c r="I9" s="629">
        <f>I8-I10</f>
        <v>0</v>
      </c>
      <c r="J9" s="630"/>
      <c r="K9" s="18" t="s">
        <v>36</v>
      </c>
      <c r="L9" s="10"/>
      <c r="M9" s="10"/>
      <c r="N9" s="10"/>
      <c r="O9" s="10"/>
      <c r="P9" s="10"/>
      <c r="Q9" s="10"/>
      <c r="R9" s="10"/>
      <c r="S9" s="10"/>
      <c r="T9" s="9" t="s">
        <v>39</v>
      </c>
      <c r="U9" s="9" t="e">
        <f>I9-W9*($I$11-$U$11)+W9</f>
        <v>#DIV/0!</v>
      </c>
      <c r="V9" s="9" t="s">
        <v>38</v>
      </c>
      <c r="W9" s="9" t="e">
        <f>ROUNDDOWN(I9/($I$11-$U$11),-1)</f>
        <v>#DIV/0!</v>
      </c>
    </row>
    <row r="10" spans="1:23" s="7" customFormat="1" ht="30" customHeight="1" x14ac:dyDescent="0.15">
      <c r="A10" s="409">
        <f t="shared" ref="A10:A28" si="1">IF(F10&gt;0,A9+1,0)</f>
        <v>0</v>
      </c>
      <c r="B10" s="410">
        <f t="shared" si="0"/>
        <v>0</v>
      </c>
      <c r="C10" s="411">
        <f>IF(I11&gt;1,IF($I$12&gt;12,U9,W9),0)</f>
        <v>0</v>
      </c>
      <c r="D10" s="412">
        <f>IF(I11&gt;1,IF($I$12&gt;12,U10,W10),0)</f>
        <v>0</v>
      </c>
      <c r="E10" s="413">
        <f>ROUND((I$9-SUM(C$9:C9))*I$14/100,0)</f>
        <v>0</v>
      </c>
      <c r="F10" s="414">
        <f t="shared" ref="F10:F18" si="2">B10+E10</f>
        <v>0</v>
      </c>
      <c r="G10" s="10"/>
      <c r="H10" s="19" t="s">
        <v>37</v>
      </c>
      <c r="I10" s="631">
        <v>0</v>
      </c>
      <c r="J10" s="632"/>
      <c r="K10" s="18" t="s">
        <v>36</v>
      </c>
      <c r="L10" s="10"/>
      <c r="M10" s="10"/>
      <c r="N10" s="10"/>
      <c r="O10" s="10"/>
      <c r="P10" s="10"/>
      <c r="Q10" s="10"/>
      <c r="R10" s="10"/>
      <c r="S10" s="10"/>
      <c r="T10" s="17" t="s">
        <v>35</v>
      </c>
      <c r="U10" s="9" t="e">
        <f>I10-W10*($I$11-$U$11)+W10</f>
        <v>#DIV/0!</v>
      </c>
      <c r="V10" s="17" t="s">
        <v>34</v>
      </c>
      <c r="W10" s="9" t="e">
        <f>ROUNDDOWN(I10/($I$11-$U$11),-1)</f>
        <v>#DIV/0!</v>
      </c>
    </row>
    <row r="11" spans="1:23" s="7" customFormat="1" ht="30" customHeight="1" x14ac:dyDescent="0.15">
      <c r="A11" s="409">
        <f t="shared" si="1"/>
        <v>0</v>
      </c>
      <c r="B11" s="410">
        <f t="shared" si="0"/>
        <v>0</v>
      </c>
      <c r="C11" s="411">
        <f>IF(($I$9-SUM($C$9:C10))&gt;0,$W$9,0)</f>
        <v>0</v>
      </c>
      <c r="D11" s="412">
        <f>IF(($I$10-SUM($D$9:D10))&gt;0,$W$10,0)</f>
        <v>0</v>
      </c>
      <c r="E11" s="413">
        <f>ROUND((I$9-SUM(C$9:C10))*I$14/100,0)</f>
        <v>0</v>
      </c>
      <c r="F11" s="414">
        <f t="shared" si="2"/>
        <v>0</v>
      </c>
      <c r="G11" s="10"/>
      <c r="H11" s="15" t="s">
        <v>33</v>
      </c>
      <c r="I11" s="633"/>
      <c r="J11" s="634"/>
      <c r="K11" s="10" t="s">
        <v>58</v>
      </c>
      <c r="L11" s="10"/>
      <c r="M11" s="10"/>
      <c r="N11" s="10"/>
      <c r="O11" s="10"/>
      <c r="P11" s="10"/>
      <c r="Q11" s="10"/>
      <c r="R11" s="10"/>
      <c r="S11" s="10"/>
      <c r="T11" s="9" t="s">
        <v>32</v>
      </c>
      <c r="U11" s="9">
        <f>IF(I12&gt;12,1,0)</f>
        <v>0</v>
      </c>
      <c r="V11" s="9"/>
      <c r="W11" s="8"/>
    </row>
    <row r="12" spans="1:23" s="7" customFormat="1" ht="30" customHeight="1" x14ac:dyDescent="0.15">
      <c r="A12" s="409">
        <f t="shared" si="1"/>
        <v>0</v>
      </c>
      <c r="B12" s="410">
        <f t="shared" si="0"/>
        <v>0</v>
      </c>
      <c r="C12" s="411">
        <f>IF(($I$9-SUM($C$9:C11))&gt;0,$W$9,0)</f>
        <v>0</v>
      </c>
      <c r="D12" s="412">
        <f>IF(($I$10-SUM($D$9:D11))&gt;0,$W$10,0)</f>
        <v>0</v>
      </c>
      <c r="E12" s="413">
        <f>ROUND((I$9-SUM(C$9:C11))*I$14/100,0)</f>
        <v>0</v>
      </c>
      <c r="F12" s="414">
        <f t="shared" si="2"/>
        <v>0</v>
      </c>
      <c r="G12" s="10"/>
      <c r="H12" s="15" t="s">
        <v>31</v>
      </c>
      <c r="I12" s="633"/>
      <c r="J12" s="634"/>
      <c r="K12" s="10" t="s">
        <v>59</v>
      </c>
      <c r="L12" s="10"/>
      <c r="M12" s="10"/>
      <c r="N12" s="10"/>
      <c r="O12" s="10"/>
      <c r="P12" s="10"/>
      <c r="Q12" s="10"/>
      <c r="R12" s="10"/>
      <c r="S12" s="10"/>
      <c r="T12" s="9"/>
      <c r="U12" s="16"/>
      <c r="V12" s="9"/>
      <c r="W12" s="8"/>
    </row>
    <row r="13" spans="1:23" s="7" customFormat="1" ht="30" customHeight="1" x14ac:dyDescent="0.15">
      <c r="A13" s="409">
        <f t="shared" si="1"/>
        <v>0</v>
      </c>
      <c r="B13" s="410">
        <f t="shared" si="0"/>
        <v>0</v>
      </c>
      <c r="C13" s="411">
        <f>IF(($I$9-SUM($C$9:C12))&gt;0,$W$9,0)</f>
        <v>0</v>
      </c>
      <c r="D13" s="412">
        <f>IF(($I$10-SUM($D$9:D12))&gt;0,$W$10,0)</f>
        <v>0</v>
      </c>
      <c r="E13" s="413">
        <f>ROUND((I$9-SUM(C$9:C12))*I$14/100,0)</f>
        <v>0</v>
      </c>
      <c r="F13" s="414">
        <f t="shared" si="2"/>
        <v>0</v>
      </c>
      <c r="G13" s="10"/>
      <c r="H13" s="15" t="s">
        <v>30</v>
      </c>
      <c r="I13" s="635"/>
      <c r="J13" s="636"/>
      <c r="K13" s="10" t="s">
        <v>60</v>
      </c>
      <c r="L13" s="10"/>
      <c r="M13" s="10"/>
      <c r="N13" s="10"/>
      <c r="O13" s="10"/>
      <c r="P13" s="10"/>
      <c r="Q13" s="10"/>
      <c r="R13" s="10"/>
      <c r="S13" s="10"/>
      <c r="T13" s="9"/>
      <c r="U13" s="9"/>
      <c r="V13" s="9"/>
      <c r="W13" s="8"/>
    </row>
    <row r="14" spans="1:23" s="7" customFormat="1" ht="30" customHeight="1" x14ac:dyDescent="0.15">
      <c r="A14" s="409">
        <f t="shared" si="1"/>
        <v>0</v>
      </c>
      <c r="B14" s="410">
        <f t="shared" si="0"/>
        <v>0</v>
      </c>
      <c r="C14" s="411">
        <f>IF(($I$9-SUM($C$9:C13))&gt;0,$W$9,0)</f>
        <v>0</v>
      </c>
      <c r="D14" s="412">
        <f>IF(($I$10-SUM($D$9:D13))&gt;0,$W$10,0)</f>
        <v>0</v>
      </c>
      <c r="E14" s="413">
        <f>ROUND((I$9-SUM(C$9:C13))*I$14/100,0)</f>
        <v>0</v>
      </c>
      <c r="F14" s="414">
        <f t="shared" si="2"/>
        <v>0</v>
      </c>
      <c r="G14" s="10"/>
      <c r="H14" s="14" t="s">
        <v>29</v>
      </c>
      <c r="I14" s="637"/>
      <c r="J14" s="637"/>
      <c r="K14" s="10" t="s">
        <v>57</v>
      </c>
      <c r="L14" s="10"/>
      <c r="M14" s="10"/>
      <c r="N14" s="10"/>
      <c r="O14" s="10"/>
      <c r="P14" s="10"/>
      <c r="Q14" s="10"/>
      <c r="R14" s="10"/>
      <c r="S14" s="10"/>
      <c r="T14" s="9"/>
      <c r="U14" s="9"/>
      <c r="V14" s="9"/>
      <c r="W14" s="8"/>
    </row>
    <row r="15" spans="1:23" s="7" customFormat="1" ht="30" customHeight="1" x14ac:dyDescent="0.15">
      <c r="A15" s="409">
        <f t="shared" si="1"/>
        <v>0</v>
      </c>
      <c r="B15" s="410">
        <f t="shared" si="0"/>
        <v>0</v>
      </c>
      <c r="C15" s="411">
        <f>IF(($I$9-SUM($C$9:C14))&gt;0,$W$9,0)</f>
        <v>0</v>
      </c>
      <c r="D15" s="412">
        <f>IF(($I$10-SUM($D$9:D14))&gt;0,$W$10,0)</f>
        <v>0</v>
      </c>
      <c r="E15" s="413">
        <f>ROUND((I$9-SUM(C$9:C14))*I$14/100,0)</f>
        <v>0</v>
      </c>
      <c r="F15" s="414">
        <f t="shared" si="2"/>
        <v>0</v>
      </c>
      <c r="G15" s="10"/>
      <c r="H15" s="10"/>
      <c r="I15" s="10"/>
      <c r="J15" s="10"/>
      <c r="K15" s="10"/>
      <c r="L15" s="10"/>
      <c r="M15" s="10"/>
      <c r="N15" s="10"/>
      <c r="O15" s="10"/>
      <c r="P15" s="10"/>
      <c r="Q15" s="10"/>
      <c r="R15" s="10"/>
      <c r="S15" s="10"/>
      <c r="T15" s="9"/>
      <c r="U15" s="9"/>
      <c r="V15" s="9"/>
      <c r="W15" s="8"/>
    </row>
    <row r="16" spans="1:23" s="7" customFormat="1" ht="30" customHeight="1" x14ac:dyDescent="0.15">
      <c r="A16" s="409">
        <f t="shared" si="1"/>
        <v>0</v>
      </c>
      <c r="B16" s="410">
        <f t="shared" si="0"/>
        <v>0</v>
      </c>
      <c r="C16" s="411">
        <f>IF(($I$9-SUM($C$9:C15))&gt;0,$W$9,0)</f>
        <v>0</v>
      </c>
      <c r="D16" s="412">
        <f>IF(($I$10-SUM($D$9:D15))&gt;0,$W$10,0)</f>
        <v>0</v>
      </c>
      <c r="E16" s="413">
        <f>ROUND((I$9-SUM(C$9:C15))*I$14/100,0)</f>
        <v>0</v>
      </c>
      <c r="F16" s="414">
        <f t="shared" si="2"/>
        <v>0</v>
      </c>
      <c r="G16" s="10"/>
      <c r="H16" s="10"/>
      <c r="I16" s="10"/>
      <c r="J16" s="10"/>
      <c r="K16" s="10"/>
      <c r="L16" s="10"/>
      <c r="M16" s="10"/>
      <c r="N16" s="10"/>
      <c r="O16" s="10"/>
      <c r="P16" s="10"/>
      <c r="Q16" s="10"/>
      <c r="R16" s="10"/>
      <c r="S16" s="10"/>
      <c r="T16" s="9"/>
      <c r="U16" s="9"/>
      <c r="V16" s="9"/>
      <c r="W16" s="8"/>
    </row>
    <row r="17" spans="1:23" s="7" customFormat="1" ht="30" customHeight="1" x14ac:dyDescent="0.15">
      <c r="A17" s="409">
        <f t="shared" si="1"/>
        <v>0</v>
      </c>
      <c r="B17" s="410">
        <f t="shared" si="0"/>
        <v>0</v>
      </c>
      <c r="C17" s="411">
        <f>IF(($I$9-SUM($C$9:C16))&gt;0,$W$9,0)</f>
        <v>0</v>
      </c>
      <c r="D17" s="412">
        <f>IF(($I$10-SUM($D$9:D16))&gt;0,$W$10,0)</f>
        <v>0</v>
      </c>
      <c r="E17" s="413">
        <f>ROUND((I$9-SUM(C$9:C16))*I$14/100,0)</f>
        <v>0</v>
      </c>
      <c r="F17" s="414">
        <f t="shared" si="2"/>
        <v>0</v>
      </c>
      <c r="G17" s="10"/>
      <c r="H17" s="10"/>
      <c r="I17" s="10"/>
      <c r="J17" s="10"/>
      <c r="K17" s="10"/>
      <c r="L17" s="10"/>
      <c r="M17" s="10"/>
      <c r="N17" s="10"/>
      <c r="O17" s="10"/>
      <c r="P17" s="10"/>
      <c r="Q17" s="10"/>
      <c r="R17" s="10"/>
      <c r="S17" s="10"/>
      <c r="T17" s="9"/>
      <c r="U17" s="9"/>
      <c r="V17" s="9"/>
      <c r="W17" s="8"/>
    </row>
    <row r="18" spans="1:23" s="7" customFormat="1" ht="30" customHeight="1" x14ac:dyDescent="0.15">
      <c r="A18" s="409">
        <f t="shared" si="1"/>
        <v>0</v>
      </c>
      <c r="B18" s="410">
        <f t="shared" si="0"/>
        <v>0</v>
      </c>
      <c r="C18" s="411">
        <f>IF(($I$9-SUM($C$9:C17))&gt;0,$W$9,0)</f>
        <v>0</v>
      </c>
      <c r="D18" s="412">
        <f>IF(($I$10-SUM($D$9:D17))&gt;0,$W$10,0)</f>
        <v>0</v>
      </c>
      <c r="E18" s="413">
        <f>ROUND((I$9-SUM(C$9:C17))*I$14/100,0)</f>
        <v>0</v>
      </c>
      <c r="F18" s="414">
        <f t="shared" si="2"/>
        <v>0</v>
      </c>
      <c r="G18" s="10"/>
      <c r="H18" s="10"/>
      <c r="I18" s="10"/>
      <c r="J18" s="10"/>
      <c r="K18" s="10"/>
      <c r="L18" s="10"/>
      <c r="M18" s="10"/>
      <c r="N18" s="10"/>
      <c r="O18" s="10"/>
      <c r="P18" s="10"/>
      <c r="Q18" s="10"/>
      <c r="R18" s="10"/>
      <c r="S18" s="10"/>
      <c r="T18" s="9"/>
      <c r="U18" s="9"/>
      <c r="V18" s="9"/>
      <c r="W18" s="8"/>
    </row>
    <row r="19" spans="1:23" s="7" customFormat="1" ht="30" customHeight="1" x14ac:dyDescent="0.15">
      <c r="A19" s="409">
        <f t="shared" si="1"/>
        <v>0</v>
      </c>
      <c r="B19" s="410">
        <f t="shared" si="0"/>
        <v>0</v>
      </c>
      <c r="C19" s="411">
        <f>IF(($I$9-SUM($C$9:C18))&gt;0,$W$9,0)</f>
        <v>0</v>
      </c>
      <c r="D19" s="412">
        <f>IF(($I$10-SUM($D$9:D18))&gt;0,$W$10,0)</f>
        <v>0</v>
      </c>
      <c r="E19" s="413">
        <f>IF(I$13&gt;1,"未定",ROUND((I$9-SUM(C$9:C18))*I$14/100,0))</f>
        <v>0</v>
      </c>
      <c r="F19" s="414">
        <f t="shared" ref="F19:F28" si="3">IF(I$13&gt;1,"未定",B19+E19)</f>
        <v>0</v>
      </c>
      <c r="G19" s="10"/>
      <c r="H19" s="10"/>
      <c r="I19" s="10"/>
      <c r="J19" s="10"/>
      <c r="K19" s="10"/>
      <c r="L19" s="10"/>
      <c r="M19" s="10"/>
      <c r="N19" s="10"/>
      <c r="O19" s="10"/>
      <c r="P19" s="10"/>
      <c r="Q19" s="10"/>
      <c r="R19" s="10"/>
      <c r="S19" s="10"/>
      <c r="T19" s="9"/>
      <c r="U19" s="9"/>
      <c r="V19" s="9"/>
      <c r="W19" s="8"/>
    </row>
    <row r="20" spans="1:23" s="7" customFormat="1" ht="30" customHeight="1" x14ac:dyDescent="0.15">
      <c r="A20" s="409">
        <f t="shared" si="1"/>
        <v>0</v>
      </c>
      <c r="B20" s="410">
        <f t="shared" si="0"/>
        <v>0</v>
      </c>
      <c r="C20" s="411">
        <f>IF(($I$9-SUM($C$9:C19))&gt;0,$W$9,0)</f>
        <v>0</v>
      </c>
      <c r="D20" s="412">
        <f>IF(($I$10-SUM($D$9:D19))&gt;0,$W$10,0)</f>
        <v>0</v>
      </c>
      <c r="E20" s="413">
        <f>IF(I$13&gt;1,"未定",ROUND((I$9-SUM(C$9:C19))*I$14/100,0))</f>
        <v>0</v>
      </c>
      <c r="F20" s="414">
        <f t="shared" si="3"/>
        <v>0</v>
      </c>
      <c r="G20" s="10"/>
      <c r="H20" s="10"/>
      <c r="I20" s="10"/>
      <c r="J20" s="10"/>
      <c r="K20" s="10"/>
      <c r="L20" s="10"/>
      <c r="M20" s="10"/>
      <c r="N20" s="10"/>
      <c r="O20" s="10"/>
      <c r="P20" s="10"/>
      <c r="Q20" s="10"/>
      <c r="R20" s="10"/>
      <c r="S20" s="10"/>
      <c r="T20" s="9"/>
      <c r="U20" s="9"/>
      <c r="V20" s="9"/>
      <c r="W20" s="8"/>
    </row>
    <row r="21" spans="1:23" s="7" customFormat="1" ht="30" customHeight="1" x14ac:dyDescent="0.15">
      <c r="A21" s="409">
        <f t="shared" si="1"/>
        <v>0</v>
      </c>
      <c r="B21" s="410">
        <f t="shared" si="0"/>
        <v>0</v>
      </c>
      <c r="C21" s="411">
        <f>IF(($I$9-SUM($C$9:C20))&gt;0,$W$9,0)</f>
        <v>0</v>
      </c>
      <c r="D21" s="412">
        <f>IF(($I$10-SUM($D$9:D20))&gt;0,$W$10,0)</f>
        <v>0</v>
      </c>
      <c r="E21" s="413">
        <f>IF(I$13&gt;1,"未定",ROUND((I$9-SUM(C$9:C20))*I$14/100,0))</f>
        <v>0</v>
      </c>
      <c r="F21" s="414">
        <f t="shared" si="3"/>
        <v>0</v>
      </c>
      <c r="G21" s="10"/>
      <c r="H21" s="10"/>
      <c r="I21" s="10"/>
      <c r="J21" s="10"/>
      <c r="K21" s="10"/>
      <c r="L21" s="10"/>
      <c r="M21" s="10"/>
      <c r="N21" s="10"/>
      <c r="O21" s="10"/>
      <c r="P21" s="10"/>
      <c r="Q21" s="10"/>
      <c r="R21" s="10"/>
      <c r="S21" s="10"/>
      <c r="T21" s="9"/>
      <c r="U21" s="9"/>
      <c r="V21" s="9"/>
      <c r="W21" s="8"/>
    </row>
    <row r="22" spans="1:23" s="7" customFormat="1" ht="30" customHeight="1" x14ac:dyDescent="0.15">
      <c r="A22" s="409">
        <f t="shared" si="1"/>
        <v>0</v>
      </c>
      <c r="B22" s="410">
        <f t="shared" si="0"/>
        <v>0</v>
      </c>
      <c r="C22" s="411">
        <f>IF(($I$9-SUM($C$9:C21))&gt;0,$W$9,0)</f>
        <v>0</v>
      </c>
      <c r="D22" s="412">
        <f>IF(($I$10-SUM($D$9:D21))&gt;0,$W$10,0)</f>
        <v>0</v>
      </c>
      <c r="E22" s="413">
        <f>IF(I$13&gt;1,"未定",ROUND((I$9-SUM(C$9:C21))*I$14/100,0))</f>
        <v>0</v>
      </c>
      <c r="F22" s="414">
        <f t="shared" si="3"/>
        <v>0</v>
      </c>
      <c r="G22" s="10"/>
      <c r="H22" s="10"/>
      <c r="I22" s="10"/>
      <c r="J22" s="10"/>
      <c r="K22" s="10"/>
      <c r="L22" s="10"/>
      <c r="M22" s="10"/>
      <c r="N22" s="10"/>
      <c r="O22" s="10"/>
      <c r="P22" s="10"/>
      <c r="Q22" s="10"/>
      <c r="R22" s="10"/>
      <c r="S22" s="10"/>
      <c r="T22" s="9"/>
      <c r="U22" s="9"/>
      <c r="V22" s="9"/>
      <c r="W22" s="8"/>
    </row>
    <row r="23" spans="1:23" s="7" customFormat="1" ht="30" customHeight="1" x14ac:dyDescent="0.15">
      <c r="A23" s="409">
        <f t="shared" si="1"/>
        <v>0</v>
      </c>
      <c r="B23" s="410">
        <f t="shared" si="0"/>
        <v>0</v>
      </c>
      <c r="C23" s="411">
        <f>IF(($I$9-SUM($C$9:C22))&gt;0,$W$9,0)</f>
        <v>0</v>
      </c>
      <c r="D23" s="412">
        <f>IF(($I$10-SUM($D$9:D22))&gt;0,$W$10,0)</f>
        <v>0</v>
      </c>
      <c r="E23" s="413">
        <f>IF(I$13&gt;1,"未定",ROUND((I$9-SUM(C$9:C22))*I$14/100,0))</f>
        <v>0</v>
      </c>
      <c r="F23" s="414">
        <f t="shared" si="3"/>
        <v>0</v>
      </c>
      <c r="G23" s="10"/>
      <c r="H23" s="10"/>
      <c r="I23" s="10"/>
      <c r="J23" s="10"/>
      <c r="K23" s="10"/>
      <c r="L23" s="10"/>
      <c r="M23" s="10"/>
      <c r="N23" s="10"/>
      <c r="O23" s="10"/>
      <c r="P23" s="10"/>
      <c r="Q23" s="10"/>
      <c r="R23" s="10"/>
      <c r="S23" s="10"/>
      <c r="T23" s="9"/>
      <c r="U23" s="9"/>
      <c r="V23" s="9"/>
      <c r="W23" s="8"/>
    </row>
    <row r="24" spans="1:23" s="7" customFormat="1" ht="30" customHeight="1" x14ac:dyDescent="0.15">
      <c r="A24" s="409">
        <f t="shared" si="1"/>
        <v>0</v>
      </c>
      <c r="B24" s="410">
        <f t="shared" si="0"/>
        <v>0</v>
      </c>
      <c r="C24" s="411">
        <f>IF(($I$9-SUM($C$9:C23))&gt;0,$W$9,0)</f>
        <v>0</v>
      </c>
      <c r="D24" s="412">
        <f>IF(($I$10-SUM($D$9:D23))&gt;0,$W$10,0)</f>
        <v>0</v>
      </c>
      <c r="E24" s="413">
        <f>IF(I$13&gt;1,"未定",ROUND((I$9-SUM(C$9:C23))*I$14/100,0))</f>
        <v>0</v>
      </c>
      <c r="F24" s="414">
        <f t="shared" si="3"/>
        <v>0</v>
      </c>
      <c r="G24" s="10"/>
      <c r="H24" s="10"/>
      <c r="I24" s="10"/>
      <c r="J24" s="10"/>
      <c r="K24" s="10"/>
      <c r="L24" s="10"/>
      <c r="M24" s="10"/>
      <c r="N24" s="10"/>
      <c r="O24" s="10"/>
      <c r="P24" s="10"/>
      <c r="Q24" s="10"/>
      <c r="R24" s="10"/>
      <c r="S24" s="10"/>
      <c r="T24" s="9"/>
      <c r="U24" s="9"/>
      <c r="V24" s="9"/>
      <c r="W24" s="8"/>
    </row>
    <row r="25" spans="1:23" s="7" customFormat="1" ht="30" customHeight="1" x14ac:dyDescent="0.15">
      <c r="A25" s="409">
        <f t="shared" si="1"/>
        <v>0</v>
      </c>
      <c r="B25" s="410">
        <f t="shared" si="0"/>
        <v>0</v>
      </c>
      <c r="C25" s="411">
        <f>IF(($I$9-SUM($C$9:C24))&gt;0,$W$9,0)</f>
        <v>0</v>
      </c>
      <c r="D25" s="412">
        <f>IF(($I$10-SUM($D$9:D24))&gt;0,$W$10,0)</f>
        <v>0</v>
      </c>
      <c r="E25" s="413">
        <f>IF(I$13&gt;1,"未定",ROUND((I$9-SUM(C$9:C24))*I$14/100,0))</f>
        <v>0</v>
      </c>
      <c r="F25" s="414">
        <f t="shared" si="3"/>
        <v>0</v>
      </c>
      <c r="G25" s="10"/>
      <c r="H25" s="10"/>
      <c r="I25" s="10"/>
      <c r="J25" s="10"/>
      <c r="K25" s="10"/>
      <c r="L25" s="10"/>
      <c r="M25" s="10"/>
      <c r="N25" s="10"/>
      <c r="O25" s="10"/>
      <c r="P25" s="10"/>
      <c r="Q25" s="10"/>
      <c r="R25" s="10"/>
      <c r="S25" s="10"/>
      <c r="T25" s="9"/>
      <c r="U25" s="9"/>
      <c r="V25" s="9"/>
      <c r="W25" s="8"/>
    </row>
    <row r="26" spans="1:23" s="7" customFormat="1" ht="30" customHeight="1" x14ac:dyDescent="0.15">
      <c r="A26" s="409">
        <f t="shared" si="1"/>
        <v>0</v>
      </c>
      <c r="B26" s="410">
        <f t="shared" si="0"/>
        <v>0</v>
      </c>
      <c r="C26" s="411">
        <f>IF(($I$9-SUM($C$9:C25))&gt;0,$W$9,0)</f>
        <v>0</v>
      </c>
      <c r="D26" s="412">
        <f>IF(($I$10-SUM($D$9:D25))&gt;0,$W$10,0)</f>
        <v>0</v>
      </c>
      <c r="E26" s="413">
        <f>IF(I$13&gt;1,"未定",ROUND((I$9-SUM(C$9:C25))*I$14/100,0))</f>
        <v>0</v>
      </c>
      <c r="F26" s="414">
        <f t="shared" si="3"/>
        <v>0</v>
      </c>
      <c r="G26" s="10"/>
      <c r="H26" s="10"/>
      <c r="I26" s="10"/>
      <c r="J26" s="10"/>
      <c r="K26" s="10"/>
      <c r="L26" s="10"/>
      <c r="M26" s="10"/>
      <c r="N26" s="10"/>
      <c r="O26" s="10"/>
      <c r="P26" s="10"/>
      <c r="Q26" s="10"/>
      <c r="R26" s="10"/>
      <c r="S26" s="10"/>
      <c r="T26" s="9"/>
      <c r="U26" s="9"/>
      <c r="V26" s="9"/>
      <c r="W26" s="8"/>
    </row>
    <row r="27" spans="1:23" s="7" customFormat="1" ht="30" customHeight="1" x14ac:dyDescent="0.15">
      <c r="A27" s="409">
        <f t="shared" si="1"/>
        <v>0</v>
      </c>
      <c r="B27" s="410">
        <f t="shared" si="0"/>
        <v>0</v>
      </c>
      <c r="C27" s="411">
        <f>IF(($I$9-SUM($C$9:C26))&gt;0,$W$9,0)</f>
        <v>0</v>
      </c>
      <c r="D27" s="412">
        <f>IF(($I$10-SUM($D$9:D26))&gt;0,$W$10,0)</f>
        <v>0</v>
      </c>
      <c r="E27" s="413">
        <f>IF(I$13&gt;1,"未定",ROUND((I$9-SUM(C$9:C26))*I$14/100,0))</f>
        <v>0</v>
      </c>
      <c r="F27" s="414">
        <f t="shared" si="3"/>
        <v>0</v>
      </c>
      <c r="G27" s="10"/>
      <c r="H27" s="10"/>
      <c r="I27" s="10"/>
      <c r="J27" s="10"/>
      <c r="K27" s="10"/>
      <c r="L27" s="10"/>
      <c r="M27" s="10"/>
      <c r="N27" s="10"/>
      <c r="O27" s="10"/>
      <c r="P27" s="10"/>
      <c r="Q27" s="10"/>
      <c r="R27" s="10"/>
      <c r="S27" s="10"/>
      <c r="T27" s="9"/>
      <c r="U27" s="9"/>
      <c r="V27" s="9"/>
      <c r="W27" s="8"/>
    </row>
    <row r="28" spans="1:23" s="7" customFormat="1" ht="30" customHeight="1" thickBot="1" x14ac:dyDescent="0.2">
      <c r="A28" s="415">
        <f t="shared" si="1"/>
        <v>0</v>
      </c>
      <c r="B28" s="416">
        <f t="shared" si="0"/>
        <v>0</v>
      </c>
      <c r="C28" s="417">
        <f>IF(($I$9-SUM($C$9:C27))&gt;0,$W$9,0)</f>
        <v>0</v>
      </c>
      <c r="D28" s="418">
        <f>IF(($I$10-SUM($D$9:D27))&gt;0,$W$10,0)</f>
        <v>0</v>
      </c>
      <c r="E28" s="419">
        <f>IF(I$13&gt;1,"未定",ROUND((I$9-SUM(C$9:C27))*I$14/100,0))</f>
        <v>0</v>
      </c>
      <c r="F28" s="420">
        <f t="shared" si="3"/>
        <v>0</v>
      </c>
      <c r="G28" s="10"/>
      <c r="H28" s="10"/>
      <c r="I28" s="10"/>
      <c r="J28" s="10"/>
      <c r="K28" s="10"/>
      <c r="L28" s="10"/>
      <c r="M28" s="10"/>
      <c r="N28" s="10"/>
      <c r="O28" s="10"/>
      <c r="P28" s="10"/>
      <c r="Q28" s="10"/>
      <c r="R28" s="10"/>
      <c r="S28" s="10"/>
      <c r="T28" s="9"/>
      <c r="U28" s="9"/>
      <c r="V28" s="9"/>
      <c r="W28" s="8"/>
    </row>
    <row r="29" spans="1:23" s="7" customFormat="1" ht="30" customHeight="1" thickTop="1" thickBot="1" x14ac:dyDescent="0.2">
      <c r="A29" s="13" t="s">
        <v>28</v>
      </c>
      <c r="B29" s="405">
        <f>SUM(B9:B28)</f>
        <v>0</v>
      </c>
      <c r="C29" s="406">
        <f>SUM(C9:C28)</f>
        <v>0</v>
      </c>
      <c r="D29" s="407">
        <f>SUM(D9:D28)</f>
        <v>0</v>
      </c>
      <c r="E29" s="408">
        <f>IF(I$13&gt;1,"未定",SUM(E9:E28))</f>
        <v>0</v>
      </c>
      <c r="F29" s="402">
        <f>IF(I$13&gt;1,"未定",SUM(F9:F28))</f>
        <v>0</v>
      </c>
      <c r="G29" s="10"/>
      <c r="H29" s="10"/>
      <c r="I29" s="10"/>
      <c r="J29" s="10"/>
      <c r="K29" s="10"/>
      <c r="L29" s="10"/>
      <c r="M29" s="10"/>
      <c r="N29" s="10"/>
      <c r="O29" s="10"/>
      <c r="P29" s="10"/>
      <c r="Q29" s="10"/>
      <c r="R29" s="10"/>
      <c r="S29" s="10"/>
      <c r="T29" s="9"/>
      <c r="U29" s="9"/>
      <c r="V29" s="9"/>
      <c r="W29" s="8"/>
    </row>
    <row r="30" spans="1:23" s="7" customFormat="1" ht="22.5" customHeight="1" thickTop="1" x14ac:dyDescent="0.15">
      <c r="A30" s="623" t="s">
        <v>27</v>
      </c>
      <c r="B30" s="624"/>
      <c r="C30" s="624"/>
      <c r="D30" s="625"/>
      <c r="E30" s="12" t="s">
        <v>26</v>
      </c>
      <c r="F30" s="403">
        <f>B29</f>
        <v>0</v>
      </c>
      <c r="G30" s="10"/>
      <c r="H30" s="10"/>
      <c r="I30" s="10"/>
      <c r="J30" s="10"/>
      <c r="K30" s="10"/>
      <c r="L30" s="10"/>
      <c r="M30" s="10"/>
      <c r="N30" s="10"/>
      <c r="O30" s="10"/>
      <c r="P30" s="10"/>
      <c r="Q30" s="10"/>
      <c r="R30" s="10"/>
      <c r="S30" s="10"/>
      <c r="T30" s="9"/>
      <c r="U30" s="9"/>
      <c r="V30" s="9"/>
      <c r="W30" s="8"/>
    </row>
    <row r="31" spans="1:23" s="7" customFormat="1" ht="22.5" customHeight="1" thickBot="1" x14ac:dyDescent="0.2">
      <c r="A31" s="626"/>
      <c r="B31" s="627"/>
      <c r="C31" s="627"/>
      <c r="D31" s="628"/>
      <c r="E31" s="11" t="s">
        <v>25</v>
      </c>
      <c r="F31" s="404">
        <f>E29</f>
        <v>0</v>
      </c>
      <c r="G31" s="10"/>
      <c r="H31" s="10"/>
      <c r="I31" s="10"/>
      <c r="J31" s="10"/>
      <c r="K31" s="10"/>
      <c r="L31" s="10"/>
      <c r="M31" s="10"/>
      <c r="N31" s="10"/>
      <c r="O31" s="10"/>
      <c r="P31" s="10"/>
      <c r="Q31" s="10"/>
      <c r="R31" s="10"/>
      <c r="S31" s="10"/>
      <c r="T31" s="9"/>
      <c r="U31" s="9"/>
      <c r="V31" s="9"/>
      <c r="W31" s="8"/>
    </row>
    <row r="32" spans="1:23" ht="18" customHeight="1" x14ac:dyDescent="0.15"/>
  </sheetData>
  <mergeCells count="16">
    <mergeCell ref="G5:G8"/>
    <mergeCell ref="B6:B8"/>
    <mergeCell ref="E6:E8"/>
    <mergeCell ref="I8:J8"/>
    <mergeCell ref="A4:A8"/>
    <mergeCell ref="B4:F4"/>
    <mergeCell ref="H4:N4"/>
    <mergeCell ref="B5:D5"/>
    <mergeCell ref="F5:F8"/>
    <mergeCell ref="A30:D31"/>
    <mergeCell ref="I9:J9"/>
    <mergeCell ref="I10:J10"/>
    <mergeCell ref="I11:J11"/>
    <mergeCell ref="I12:J12"/>
    <mergeCell ref="I13:J13"/>
    <mergeCell ref="I14:J14"/>
  </mergeCells>
  <phoneticPr fontId="2"/>
  <dataValidations count="3">
    <dataValidation type="custom" allowBlank="1" showInputMessage="1" showErrorMessage="1" promptTitle="ご確認ください" prompt="「無利子分」の入力は、借入金算出内訳で無利子分の借入金を算出した場合に限ります。" sqref="I10:J10">
      <formula1>I10&lt;=I8</formula1>
    </dataValidation>
    <dataValidation allowBlank="1" showInputMessage="1" showErrorMessage="1" promptTitle="「１０年見直し」を選択した場合の注意事項" prompt="機構との契約締結から10年経過した時点で金利を見直すため、11年次目以降の利息欄には「未定」と表示されます。" sqref="I13:J13"/>
    <dataValidation allowBlank="1" showInputMessage="1" showErrorMessage="1" promptTitle="ご確認ください" prompt="借入申込額は、『十万円の倍数』の金額（千円単位）で入力してください。" sqref="I8:J8"/>
  </dataValidations>
  <printOptions horizontalCentered="1"/>
  <pageMargins left="0.39370078740157483" right="0.39370078740157483" top="0.78740157480314965" bottom="0.39370078740157483" header="0.39370078740157483" footer="0.31496062992125984"/>
  <pageSetup paperSize="9" scale="94" orientation="portrait" blackAndWhite="1" r:id="rId1"/>
  <headerFooter alignWithMargins="0">
    <oddFooter xml:space="preserve">&amp;L&amp;"ＭＳ 明朝,標準"&amp;9
&amp;C&amp;"ＭＳ 明朝,標準"&amp;9&amp;P&amp;R&amp;"ＭＳ 明朝,標準"&amp;9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8"/>
  <sheetViews>
    <sheetView zoomScaleNormal="100" workbookViewId="0"/>
  </sheetViews>
  <sheetFormatPr defaultColWidth="9" defaultRowHeight="17.25" customHeight="1" x14ac:dyDescent="0.15"/>
  <cols>
    <col min="1" max="1" width="3.625" style="62" customWidth="1"/>
    <col min="2" max="2" width="13.875" style="62" customWidth="1"/>
    <col min="3" max="3" width="8.5" style="62" customWidth="1"/>
    <col min="4" max="4" width="20.5" style="62" customWidth="1"/>
    <col min="5" max="5" width="9.625" style="63" customWidth="1"/>
    <col min="6" max="8" width="8.625" style="62" customWidth="1"/>
    <col min="9" max="9" width="8.125" style="62" customWidth="1"/>
    <col min="10" max="10" width="8.625" style="62" customWidth="1"/>
    <col min="11" max="13" width="8.125" style="62" customWidth="1"/>
    <col min="14" max="14" width="6.375" style="62" customWidth="1"/>
    <col min="15" max="15" width="9" style="62"/>
    <col min="16" max="16" width="13.25" style="62" customWidth="1"/>
    <col min="17" max="16384" width="9" style="62"/>
  </cols>
  <sheetData>
    <row r="1" spans="1:14" s="121" customFormat="1" ht="18.75" x14ac:dyDescent="0.15">
      <c r="A1" s="62" t="s">
        <v>332</v>
      </c>
      <c r="E1" s="122"/>
    </row>
    <row r="2" spans="1:14" s="121" customFormat="1" ht="17.25" customHeight="1" x14ac:dyDescent="0.15">
      <c r="A2" s="682" t="s">
        <v>119</v>
      </c>
      <c r="B2" s="682"/>
      <c r="C2" s="682"/>
      <c r="D2" s="682"/>
      <c r="E2" s="682"/>
      <c r="F2" s="682"/>
      <c r="G2" s="682"/>
      <c r="H2" s="682"/>
      <c r="I2" s="682"/>
      <c r="J2" s="682"/>
      <c r="K2" s="682"/>
      <c r="L2" s="682"/>
      <c r="M2" s="682"/>
      <c r="N2" s="682"/>
    </row>
    <row r="3" spans="1:14" ht="17.25" customHeight="1" x14ac:dyDescent="0.15">
      <c r="B3" s="121"/>
      <c r="E3" s="120"/>
      <c r="K3" s="119" t="s">
        <v>118</v>
      </c>
      <c r="L3" s="686"/>
      <c r="M3" s="686"/>
      <c r="N3" s="118"/>
    </row>
    <row r="4" spans="1:14" ht="17.25" customHeight="1" x14ac:dyDescent="0.15">
      <c r="B4" s="121"/>
      <c r="E4" s="120"/>
      <c r="K4" s="119" t="s">
        <v>117</v>
      </c>
      <c r="L4" s="696">
        <f>+'5-2 償還計画'!H4</f>
        <v>0</v>
      </c>
      <c r="M4" s="696"/>
      <c r="N4" s="118"/>
    </row>
    <row r="5" spans="1:14" ht="16.5" customHeight="1" x14ac:dyDescent="0.15">
      <c r="E5" s="117"/>
      <c r="M5" s="116"/>
      <c r="N5" s="116" t="s">
        <v>116</v>
      </c>
    </row>
    <row r="6" spans="1:14" ht="16.5" customHeight="1" x14ac:dyDescent="0.15">
      <c r="A6" s="698" t="s">
        <v>115</v>
      </c>
      <c r="B6" s="698"/>
      <c r="C6" s="698"/>
      <c r="D6" s="698"/>
      <c r="E6" s="697" t="s">
        <v>114</v>
      </c>
      <c r="F6" s="115" t="s">
        <v>113</v>
      </c>
      <c r="G6" s="114" t="s">
        <v>112</v>
      </c>
      <c r="H6" s="113" t="s">
        <v>111</v>
      </c>
      <c r="I6" s="112" t="s">
        <v>110</v>
      </c>
      <c r="J6" s="111" t="s">
        <v>109</v>
      </c>
      <c r="K6" s="110" t="s">
        <v>108</v>
      </c>
      <c r="L6" s="317"/>
      <c r="M6" s="318"/>
      <c r="N6" s="694" t="s">
        <v>107</v>
      </c>
    </row>
    <row r="7" spans="1:14" ht="16.5" customHeight="1" thickBot="1" x14ac:dyDescent="0.2">
      <c r="A7" s="699"/>
      <c r="B7" s="699"/>
      <c r="C7" s="699"/>
      <c r="D7" s="699"/>
      <c r="E7" s="695"/>
      <c r="F7" s="311" t="str">
        <f>IF(F17=0,"",F17/$E$17)</f>
        <v/>
      </c>
      <c r="G7" s="312"/>
      <c r="H7" s="313"/>
      <c r="I7" s="314" t="str">
        <f>IF(I17=0,"",I17/$E$17)</f>
        <v/>
      </c>
      <c r="J7" s="315" t="str">
        <f>IF(J17=0,"",J17/$E$17)</f>
        <v/>
      </c>
      <c r="K7" s="311" t="str">
        <f>IF(K17=0,"",K17/$E$17)</f>
        <v/>
      </c>
      <c r="L7" s="316" t="str">
        <f>IF(L17=0,"",L17/$E$17)</f>
        <v/>
      </c>
      <c r="M7" s="314" t="str">
        <f>IF(M17=0,"",M17/$E$17)</f>
        <v/>
      </c>
      <c r="N7" s="695"/>
    </row>
    <row r="8" spans="1:14" ht="16.5" customHeight="1" thickTop="1" x14ac:dyDescent="0.15">
      <c r="A8" s="683" t="s">
        <v>106</v>
      </c>
      <c r="B8" s="687" t="s">
        <v>105</v>
      </c>
      <c r="C8" s="692" t="s">
        <v>104</v>
      </c>
      <c r="D8" s="693"/>
      <c r="E8" s="300">
        <f>SUM(J8:M8)</f>
        <v>0</v>
      </c>
      <c r="F8" s="319"/>
      <c r="G8" s="320"/>
      <c r="H8" s="321"/>
      <c r="I8" s="322"/>
      <c r="J8" s="339">
        <f t="shared" ref="J8:J17" si="0">SUM(F8:I8)</f>
        <v>0</v>
      </c>
      <c r="K8" s="319"/>
      <c r="L8" s="327"/>
      <c r="M8" s="322"/>
      <c r="N8" s="295" t="str">
        <f t="shared" ref="N8:N17" si="1">IF(E8=0,"",E8/$E$17)</f>
        <v/>
      </c>
    </row>
    <row r="9" spans="1:14" ht="16.5" customHeight="1" x14ac:dyDescent="0.15">
      <c r="A9" s="683"/>
      <c r="B9" s="688"/>
      <c r="C9" s="690" t="s">
        <v>103</v>
      </c>
      <c r="D9" s="691"/>
      <c r="E9" s="301">
        <f>SUM(J9:M9)</f>
        <v>0</v>
      </c>
      <c r="F9" s="323"/>
      <c r="G9" s="324"/>
      <c r="H9" s="325"/>
      <c r="I9" s="326"/>
      <c r="J9" s="340">
        <f t="shared" si="0"/>
        <v>0</v>
      </c>
      <c r="K9" s="323"/>
      <c r="L9" s="328"/>
      <c r="M9" s="326"/>
      <c r="N9" s="296" t="str">
        <f t="shared" si="1"/>
        <v/>
      </c>
    </row>
    <row r="10" spans="1:14" ht="16.5" customHeight="1" x14ac:dyDescent="0.15">
      <c r="A10" s="683"/>
      <c r="B10" s="689"/>
      <c r="C10" s="677" t="s">
        <v>86</v>
      </c>
      <c r="D10" s="678"/>
      <c r="E10" s="302">
        <f>SUM(E8:E9)</f>
        <v>0</v>
      </c>
      <c r="F10" s="305">
        <f>SUM(F8:F9)</f>
        <v>0</v>
      </c>
      <c r="G10" s="306">
        <f>SUM(G8:G9)</f>
        <v>0</v>
      </c>
      <c r="H10" s="307">
        <f>SUM(H8:H9)</f>
        <v>0</v>
      </c>
      <c r="I10" s="308">
        <f>SUM(I8:I9)</f>
        <v>0</v>
      </c>
      <c r="J10" s="309">
        <f t="shared" si="0"/>
        <v>0</v>
      </c>
      <c r="K10" s="305">
        <f>SUM(K8:K9)</f>
        <v>0</v>
      </c>
      <c r="L10" s="310">
        <f>SUM(L8:L9)</f>
        <v>0</v>
      </c>
      <c r="M10" s="308">
        <f>SUM(M8:M9)</f>
        <v>0</v>
      </c>
      <c r="N10" s="297" t="str">
        <f t="shared" si="1"/>
        <v/>
      </c>
    </row>
    <row r="11" spans="1:14" ht="16.5" customHeight="1" x14ac:dyDescent="0.15">
      <c r="A11" s="683"/>
      <c r="B11" s="664" t="s">
        <v>91</v>
      </c>
      <c r="C11" s="664" t="s">
        <v>102</v>
      </c>
      <c r="D11" s="685"/>
      <c r="E11" s="303">
        <f>SUM(J11:M11)</f>
        <v>0</v>
      </c>
      <c r="F11" s="329"/>
      <c r="G11" s="330"/>
      <c r="H11" s="331"/>
      <c r="I11" s="332"/>
      <c r="J11" s="341">
        <f t="shared" si="0"/>
        <v>0</v>
      </c>
      <c r="K11" s="329"/>
      <c r="L11" s="337"/>
      <c r="M11" s="332"/>
      <c r="N11" s="298" t="str">
        <f t="shared" si="1"/>
        <v/>
      </c>
    </row>
    <row r="12" spans="1:14" ht="16.5" customHeight="1" x14ac:dyDescent="0.15">
      <c r="A12" s="683"/>
      <c r="B12" s="665"/>
      <c r="C12" s="667" t="s">
        <v>101</v>
      </c>
      <c r="D12" s="668"/>
      <c r="E12" s="304">
        <f>SUM(J12:M12)</f>
        <v>0</v>
      </c>
      <c r="F12" s="333"/>
      <c r="G12" s="334"/>
      <c r="H12" s="335"/>
      <c r="I12" s="336"/>
      <c r="J12" s="342">
        <f t="shared" si="0"/>
        <v>0</v>
      </c>
      <c r="K12" s="333"/>
      <c r="L12" s="338"/>
      <c r="M12" s="336"/>
      <c r="N12" s="299" t="str">
        <f t="shared" si="1"/>
        <v/>
      </c>
    </row>
    <row r="13" spans="1:14" ht="16.5" customHeight="1" x14ac:dyDescent="0.15">
      <c r="A13" s="683"/>
      <c r="B13" s="665"/>
      <c r="C13" s="700" t="s">
        <v>100</v>
      </c>
      <c r="D13" s="681"/>
      <c r="E13" s="304">
        <f>SUM(J13:M13)</f>
        <v>0</v>
      </c>
      <c r="F13" s="333"/>
      <c r="G13" s="334"/>
      <c r="H13" s="335"/>
      <c r="I13" s="336"/>
      <c r="J13" s="342">
        <f t="shared" si="0"/>
        <v>0</v>
      </c>
      <c r="K13" s="333"/>
      <c r="L13" s="338"/>
      <c r="M13" s="336"/>
      <c r="N13" s="299" t="str">
        <f t="shared" si="1"/>
        <v/>
      </c>
    </row>
    <row r="14" spans="1:14" ht="16.5" customHeight="1" x14ac:dyDescent="0.15">
      <c r="A14" s="683"/>
      <c r="B14" s="666"/>
      <c r="C14" s="677" t="s">
        <v>86</v>
      </c>
      <c r="D14" s="678"/>
      <c r="E14" s="302">
        <f>SUM(E11:E13)</f>
        <v>0</v>
      </c>
      <c r="F14" s="305">
        <f>SUM(F11:F13)</f>
        <v>0</v>
      </c>
      <c r="G14" s="306">
        <f>SUM(G11:G13)</f>
        <v>0</v>
      </c>
      <c r="H14" s="307">
        <f>SUM(H11:H13)</f>
        <v>0</v>
      </c>
      <c r="I14" s="308">
        <f>SUM(I11:I13)</f>
        <v>0</v>
      </c>
      <c r="J14" s="309">
        <f t="shared" si="0"/>
        <v>0</v>
      </c>
      <c r="K14" s="305">
        <f>SUM(K11:K13)</f>
        <v>0</v>
      </c>
      <c r="L14" s="310">
        <f>SUM(L11:L13)</f>
        <v>0</v>
      </c>
      <c r="M14" s="308">
        <f>SUM(M11:M13)</f>
        <v>0</v>
      </c>
      <c r="N14" s="297" t="str">
        <f t="shared" si="1"/>
        <v/>
      </c>
    </row>
    <row r="15" spans="1:14" ht="16.5" customHeight="1" x14ac:dyDescent="0.15">
      <c r="A15" s="683"/>
      <c r="B15" s="662" t="s">
        <v>99</v>
      </c>
      <c r="C15" s="663"/>
      <c r="D15" s="663"/>
      <c r="E15" s="302">
        <f>SUM(J15:M15)</f>
        <v>0</v>
      </c>
      <c r="F15" s="385"/>
      <c r="G15" s="388"/>
      <c r="H15" s="389"/>
      <c r="I15" s="387"/>
      <c r="J15" s="309">
        <f t="shared" si="0"/>
        <v>0</v>
      </c>
      <c r="K15" s="385"/>
      <c r="L15" s="386"/>
      <c r="M15" s="387"/>
      <c r="N15" s="297" t="str">
        <f t="shared" si="1"/>
        <v/>
      </c>
    </row>
    <row r="16" spans="1:14" ht="16.5" customHeight="1" x14ac:dyDescent="0.15">
      <c r="A16" s="683"/>
      <c r="B16" s="662" t="s">
        <v>98</v>
      </c>
      <c r="C16" s="663"/>
      <c r="D16" s="663"/>
      <c r="E16" s="302">
        <f>SUM(J16:M16)</f>
        <v>0</v>
      </c>
      <c r="F16" s="385"/>
      <c r="G16" s="388"/>
      <c r="H16" s="389"/>
      <c r="I16" s="387"/>
      <c r="J16" s="309">
        <f t="shared" si="0"/>
        <v>0</v>
      </c>
      <c r="K16" s="385"/>
      <c r="L16" s="386"/>
      <c r="M16" s="387"/>
      <c r="N16" s="297" t="str">
        <f t="shared" si="1"/>
        <v/>
      </c>
    </row>
    <row r="17" spans="1:14" ht="16.5" customHeight="1" x14ac:dyDescent="0.15">
      <c r="A17" s="684"/>
      <c r="B17" s="702" t="s">
        <v>85</v>
      </c>
      <c r="C17" s="703"/>
      <c r="D17" s="703"/>
      <c r="E17" s="302">
        <f>SUM(E10,E14,E15,E16)</f>
        <v>0</v>
      </c>
      <c r="F17" s="305">
        <f>SUM(F10,F14,F15,F16)</f>
        <v>0</v>
      </c>
      <c r="G17" s="306">
        <f>SUM(G10,G14,G15,G16)</f>
        <v>0</v>
      </c>
      <c r="H17" s="307">
        <f>SUM(H10,H14,H15,H16)</f>
        <v>0</v>
      </c>
      <c r="I17" s="308">
        <f>SUM(I10,I14,I15,I16)</f>
        <v>0</v>
      </c>
      <c r="J17" s="309">
        <f t="shared" si="0"/>
        <v>0</v>
      </c>
      <c r="K17" s="305">
        <f>SUM(K10,K14,K15,K16)</f>
        <v>0</v>
      </c>
      <c r="L17" s="310">
        <f>SUM(L10,L14,L15,L16)</f>
        <v>0</v>
      </c>
      <c r="M17" s="308">
        <f>SUM(M10,M14,M15,M16)</f>
        <v>0</v>
      </c>
      <c r="N17" s="297" t="str">
        <f t="shared" si="1"/>
        <v/>
      </c>
    </row>
    <row r="18" spans="1:14" ht="16.5" customHeight="1" x14ac:dyDescent="0.15">
      <c r="A18" s="104"/>
      <c r="B18" s="109"/>
      <c r="C18" s="109"/>
      <c r="D18" s="109"/>
      <c r="E18" s="106"/>
      <c r="F18" s="106"/>
      <c r="G18" s="108"/>
      <c r="H18" s="107"/>
      <c r="I18" s="106"/>
      <c r="J18" s="106"/>
      <c r="K18" s="106"/>
      <c r="L18" s="106"/>
      <c r="M18" s="106"/>
      <c r="N18" s="105"/>
    </row>
    <row r="19" spans="1:14" ht="16.5" customHeight="1" x14ac:dyDescent="0.15">
      <c r="A19" s="104"/>
      <c r="B19" s="103"/>
      <c r="C19" s="103"/>
      <c r="D19" s="103"/>
      <c r="E19" s="86"/>
      <c r="F19" s="100"/>
      <c r="G19" s="102"/>
      <c r="H19" s="101"/>
      <c r="I19" s="100"/>
      <c r="J19" s="100"/>
      <c r="K19" s="100"/>
      <c r="L19" s="100"/>
      <c r="M19" s="100"/>
      <c r="N19" s="86"/>
    </row>
    <row r="20" spans="1:14" ht="16.5" customHeight="1" x14ac:dyDescent="0.15">
      <c r="A20" s="701" t="s">
        <v>97</v>
      </c>
      <c r="B20" s="671" t="s">
        <v>96</v>
      </c>
      <c r="C20" s="679" t="s">
        <v>80</v>
      </c>
      <c r="D20" s="680"/>
      <c r="E20" s="303">
        <f t="shared" ref="E20:E25" si="2">SUM(J20:M20)</f>
        <v>0</v>
      </c>
      <c r="F20" s="329"/>
      <c r="G20" s="330"/>
      <c r="H20" s="331"/>
      <c r="I20" s="332"/>
      <c r="J20" s="303">
        <f t="shared" ref="J20:J43" si="3">SUM(F20:I20)</f>
        <v>0</v>
      </c>
      <c r="K20" s="329"/>
      <c r="L20" s="337"/>
      <c r="M20" s="332"/>
      <c r="N20" s="298" t="str">
        <f t="shared" ref="N20:N45" si="4">IF(E20=0,"",E20/$E$45)</f>
        <v/>
      </c>
    </row>
    <row r="21" spans="1:14" ht="16.5" customHeight="1" x14ac:dyDescent="0.15">
      <c r="A21" s="683"/>
      <c r="B21" s="666"/>
      <c r="C21" s="668" t="s">
        <v>95</v>
      </c>
      <c r="D21" s="681"/>
      <c r="E21" s="304">
        <f t="shared" si="2"/>
        <v>0</v>
      </c>
      <c r="F21" s="390"/>
      <c r="G21" s="391"/>
      <c r="H21" s="392"/>
      <c r="I21" s="393"/>
      <c r="J21" s="343">
        <f t="shared" si="3"/>
        <v>0</v>
      </c>
      <c r="K21" s="390"/>
      <c r="L21" s="398"/>
      <c r="M21" s="393"/>
      <c r="N21" s="381" t="str">
        <f t="shared" si="4"/>
        <v/>
      </c>
    </row>
    <row r="22" spans="1:14" ht="16.5" customHeight="1" x14ac:dyDescent="0.15">
      <c r="A22" s="683"/>
      <c r="B22" s="672"/>
      <c r="C22" s="673" t="s">
        <v>94</v>
      </c>
      <c r="D22" s="674"/>
      <c r="E22" s="301">
        <f t="shared" si="2"/>
        <v>0</v>
      </c>
      <c r="F22" s="394"/>
      <c r="G22" s="395"/>
      <c r="H22" s="396"/>
      <c r="I22" s="397"/>
      <c r="J22" s="344">
        <f t="shared" si="3"/>
        <v>0</v>
      </c>
      <c r="K22" s="394"/>
      <c r="L22" s="399"/>
      <c r="M22" s="397"/>
      <c r="N22" s="382" t="str">
        <f t="shared" si="4"/>
        <v/>
      </c>
    </row>
    <row r="23" spans="1:14" ht="16.5" customHeight="1" x14ac:dyDescent="0.15">
      <c r="A23" s="683"/>
      <c r="B23" s="672"/>
      <c r="C23" s="664" t="s">
        <v>87</v>
      </c>
      <c r="D23" s="94" t="s">
        <v>77</v>
      </c>
      <c r="E23" s="303">
        <f t="shared" si="2"/>
        <v>0</v>
      </c>
      <c r="F23" s="329"/>
      <c r="G23" s="330"/>
      <c r="H23" s="331"/>
      <c r="I23" s="332"/>
      <c r="J23" s="303">
        <f t="shared" si="3"/>
        <v>0</v>
      </c>
      <c r="K23" s="329"/>
      <c r="L23" s="337"/>
      <c r="M23" s="332"/>
      <c r="N23" s="298" t="str">
        <f t="shared" si="4"/>
        <v/>
      </c>
    </row>
    <row r="24" spans="1:14" ht="16.5" customHeight="1" x14ac:dyDescent="0.15">
      <c r="A24" s="683"/>
      <c r="B24" s="672"/>
      <c r="C24" s="665"/>
      <c r="D24" s="92" t="s">
        <v>93</v>
      </c>
      <c r="E24" s="304">
        <f t="shared" si="2"/>
        <v>0</v>
      </c>
      <c r="F24" s="333"/>
      <c r="G24" s="334"/>
      <c r="H24" s="335"/>
      <c r="I24" s="336"/>
      <c r="J24" s="304">
        <f t="shared" si="3"/>
        <v>0</v>
      </c>
      <c r="K24" s="333"/>
      <c r="L24" s="338"/>
      <c r="M24" s="336"/>
      <c r="N24" s="299" t="str">
        <f t="shared" si="4"/>
        <v/>
      </c>
    </row>
    <row r="25" spans="1:14" ht="16.5" customHeight="1" x14ac:dyDescent="0.15">
      <c r="A25" s="683"/>
      <c r="B25" s="672"/>
      <c r="C25" s="665"/>
      <c r="D25" s="92" t="s">
        <v>92</v>
      </c>
      <c r="E25" s="304">
        <f t="shared" si="2"/>
        <v>0</v>
      </c>
      <c r="F25" s="333"/>
      <c r="G25" s="334"/>
      <c r="H25" s="335"/>
      <c r="I25" s="336"/>
      <c r="J25" s="304">
        <f t="shared" si="3"/>
        <v>0</v>
      </c>
      <c r="K25" s="333"/>
      <c r="L25" s="338"/>
      <c r="M25" s="336"/>
      <c r="N25" s="299" t="str">
        <f t="shared" si="4"/>
        <v/>
      </c>
    </row>
    <row r="26" spans="1:14" ht="16.5" customHeight="1" x14ac:dyDescent="0.15">
      <c r="A26" s="683"/>
      <c r="B26" s="672"/>
      <c r="C26" s="666"/>
      <c r="D26" s="98" t="s">
        <v>90</v>
      </c>
      <c r="E26" s="301">
        <f>SUM(E23:E25)</f>
        <v>0</v>
      </c>
      <c r="F26" s="370">
        <f>SUM(F23:F25)</f>
        <v>0</v>
      </c>
      <c r="G26" s="371">
        <f>SUM(G23:G25)</f>
        <v>0</v>
      </c>
      <c r="H26" s="372">
        <f>SUM(H23:H25)</f>
        <v>0</v>
      </c>
      <c r="I26" s="373">
        <f>SUM(I23:I25)</f>
        <v>0</v>
      </c>
      <c r="J26" s="301">
        <f t="shared" si="3"/>
        <v>0</v>
      </c>
      <c r="K26" s="370">
        <f>SUM(K23:K25)</f>
        <v>0</v>
      </c>
      <c r="L26" s="374">
        <f>SUM(L23:L25)</f>
        <v>0</v>
      </c>
      <c r="M26" s="373">
        <f>SUM(M23:M25)</f>
        <v>0</v>
      </c>
      <c r="N26" s="296" t="str">
        <f t="shared" si="4"/>
        <v/>
      </c>
    </row>
    <row r="27" spans="1:14" ht="16.5" customHeight="1" x14ac:dyDescent="0.15">
      <c r="A27" s="683"/>
      <c r="B27" s="672"/>
      <c r="C27" s="677" t="s">
        <v>86</v>
      </c>
      <c r="D27" s="678"/>
      <c r="E27" s="302">
        <f>SUM(E20:E22,E26)</f>
        <v>0</v>
      </c>
      <c r="F27" s="376">
        <f>SUM(F20:F22,F26)</f>
        <v>0</v>
      </c>
      <c r="G27" s="377">
        <f>SUM(G20:G22,G26)</f>
        <v>0</v>
      </c>
      <c r="H27" s="378">
        <f>SUM(H20:H22,H26)</f>
        <v>0</v>
      </c>
      <c r="I27" s="379">
        <f>SUM(I20:I22,I26)</f>
        <v>0</v>
      </c>
      <c r="J27" s="375">
        <f t="shared" si="3"/>
        <v>0</v>
      </c>
      <c r="K27" s="376">
        <f>SUM(K20:K22,K26)</f>
        <v>0</v>
      </c>
      <c r="L27" s="380">
        <f>SUM(L20:L22,L26)</f>
        <v>0</v>
      </c>
      <c r="M27" s="379">
        <f>SUM(M20:M22,M26)</f>
        <v>0</v>
      </c>
      <c r="N27" s="383" t="str">
        <f t="shared" si="4"/>
        <v/>
      </c>
    </row>
    <row r="28" spans="1:14" ht="16.5" customHeight="1" x14ac:dyDescent="0.15">
      <c r="A28" s="683"/>
      <c r="B28" s="672" t="s">
        <v>91</v>
      </c>
      <c r="C28" s="720" t="s">
        <v>83</v>
      </c>
      <c r="D28" s="685"/>
      <c r="E28" s="303">
        <f t="shared" ref="E28:E34" si="5">SUM(J28:M28)</f>
        <v>0</v>
      </c>
      <c r="F28" s="329"/>
      <c r="G28" s="330"/>
      <c r="H28" s="331"/>
      <c r="I28" s="332"/>
      <c r="J28" s="303">
        <f t="shared" si="3"/>
        <v>0</v>
      </c>
      <c r="K28" s="329"/>
      <c r="L28" s="337"/>
      <c r="M28" s="332"/>
      <c r="N28" s="298" t="str">
        <f t="shared" si="4"/>
        <v/>
      </c>
    </row>
    <row r="29" spans="1:14" ht="16.5" customHeight="1" x14ac:dyDescent="0.15">
      <c r="A29" s="683"/>
      <c r="B29" s="672"/>
      <c r="C29" s="667" t="s">
        <v>80</v>
      </c>
      <c r="D29" s="668"/>
      <c r="E29" s="304">
        <f t="shared" si="5"/>
        <v>0</v>
      </c>
      <c r="F29" s="333"/>
      <c r="G29" s="334"/>
      <c r="H29" s="335"/>
      <c r="I29" s="336"/>
      <c r="J29" s="304">
        <f t="shared" si="3"/>
        <v>0</v>
      </c>
      <c r="K29" s="333"/>
      <c r="L29" s="338"/>
      <c r="M29" s="336"/>
      <c r="N29" s="299" t="str">
        <f t="shared" si="4"/>
        <v/>
      </c>
    </row>
    <row r="30" spans="1:14" ht="16.5" customHeight="1" x14ac:dyDescent="0.15">
      <c r="A30" s="683"/>
      <c r="B30" s="672"/>
      <c r="C30" s="668" t="str">
        <f>C21</f>
        <v>協調融資①（金融機関名）</v>
      </c>
      <c r="D30" s="681"/>
      <c r="E30" s="304">
        <f t="shared" si="5"/>
        <v>0</v>
      </c>
      <c r="F30" s="333"/>
      <c r="G30" s="334"/>
      <c r="H30" s="335"/>
      <c r="I30" s="336"/>
      <c r="J30" s="304">
        <f t="shared" si="3"/>
        <v>0</v>
      </c>
      <c r="K30" s="333"/>
      <c r="L30" s="338"/>
      <c r="M30" s="336"/>
      <c r="N30" s="299" t="str">
        <f t="shared" si="4"/>
        <v/>
      </c>
    </row>
    <row r="31" spans="1:14" ht="16.5" customHeight="1" x14ac:dyDescent="0.15">
      <c r="A31" s="683"/>
      <c r="B31" s="672"/>
      <c r="C31" s="724" t="str">
        <f>C22</f>
        <v>協調融資②（金融機関名）</v>
      </c>
      <c r="D31" s="700"/>
      <c r="E31" s="301">
        <f t="shared" si="5"/>
        <v>0</v>
      </c>
      <c r="F31" s="394"/>
      <c r="G31" s="395"/>
      <c r="H31" s="396"/>
      <c r="I31" s="397"/>
      <c r="J31" s="344">
        <f t="shared" si="3"/>
        <v>0</v>
      </c>
      <c r="K31" s="394"/>
      <c r="L31" s="399"/>
      <c r="M31" s="397"/>
      <c r="N31" s="382" t="str">
        <f t="shared" si="4"/>
        <v/>
      </c>
    </row>
    <row r="32" spans="1:14" ht="16.5" customHeight="1" x14ac:dyDescent="0.15">
      <c r="A32" s="683"/>
      <c r="B32" s="672"/>
      <c r="C32" s="664" t="s">
        <v>87</v>
      </c>
      <c r="D32" s="94" t="s">
        <v>77</v>
      </c>
      <c r="E32" s="343">
        <f t="shared" si="5"/>
        <v>0</v>
      </c>
      <c r="F32" s="329"/>
      <c r="G32" s="330"/>
      <c r="H32" s="331"/>
      <c r="I32" s="332"/>
      <c r="J32" s="303">
        <f t="shared" si="3"/>
        <v>0</v>
      </c>
      <c r="K32" s="329"/>
      <c r="L32" s="337"/>
      <c r="M32" s="332"/>
      <c r="N32" s="298" t="str">
        <f t="shared" si="4"/>
        <v/>
      </c>
    </row>
    <row r="33" spans="1:14" ht="16.5" customHeight="1" x14ac:dyDescent="0.15">
      <c r="A33" s="683"/>
      <c r="B33" s="672"/>
      <c r="C33" s="665"/>
      <c r="D33" s="92" t="str">
        <f>D24</f>
        <v>寄附金①（寄附者氏名）</v>
      </c>
      <c r="E33" s="304">
        <f t="shared" si="5"/>
        <v>0</v>
      </c>
      <c r="F33" s="333"/>
      <c r="G33" s="334"/>
      <c r="H33" s="335"/>
      <c r="I33" s="336"/>
      <c r="J33" s="304">
        <f t="shared" si="3"/>
        <v>0</v>
      </c>
      <c r="K33" s="333"/>
      <c r="L33" s="338"/>
      <c r="M33" s="336"/>
      <c r="N33" s="299" t="str">
        <f t="shared" si="4"/>
        <v/>
      </c>
    </row>
    <row r="34" spans="1:14" ht="16.5" customHeight="1" x14ac:dyDescent="0.15">
      <c r="A34" s="683"/>
      <c r="B34" s="672"/>
      <c r="C34" s="665"/>
      <c r="D34" s="99" t="str">
        <f>D25</f>
        <v>寄附金②（寄附者氏名）</v>
      </c>
      <c r="E34" s="344">
        <f t="shared" si="5"/>
        <v>0</v>
      </c>
      <c r="F34" s="394"/>
      <c r="G34" s="395"/>
      <c r="H34" s="396"/>
      <c r="I34" s="397"/>
      <c r="J34" s="344">
        <f t="shared" si="3"/>
        <v>0</v>
      </c>
      <c r="K34" s="394"/>
      <c r="L34" s="399"/>
      <c r="M34" s="397"/>
      <c r="N34" s="382" t="str">
        <f t="shared" si="4"/>
        <v/>
      </c>
    </row>
    <row r="35" spans="1:14" ht="16.5" customHeight="1" x14ac:dyDescent="0.15">
      <c r="A35" s="683"/>
      <c r="B35" s="672"/>
      <c r="C35" s="666"/>
      <c r="D35" s="98" t="s">
        <v>90</v>
      </c>
      <c r="E35" s="301">
        <f>SUM(E32:E34)</f>
        <v>0</v>
      </c>
      <c r="F35" s="370">
        <f>SUM(F32:F34)</f>
        <v>0</v>
      </c>
      <c r="G35" s="370">
        <f t="shared" ref="G35:H35" si="6">SUM(G32:G34)</f>
        <v>0</v>
      </c>
      <c r="H35" s="370">
        <f t="shared" si="6"/>
        <v>0</v>
      </c>
      <c r="I35" s="373">
        <f>SUM(I32:I34)</f>
        <v>0</v>
      </c>
      <c r="J35" s="301">
        <f t="shared" si="3"/>
        <v>0</v>
      </c>
      <c r="K35" s="370">
        <f>SUM(K32:K34)</f>
        <v>0</v>
      </c>
      <c r="L35" s="374">
        <f>SUM(L32:L34)</f>
        <v>0</v>
      </c>
      <c r="M35" s="373">
        <f>SUM(M32:M34)</f>
        <v>0</v>
      </c>
      <c r="N35" s="296" t="str">
        <f t="shared" si="4"/>
        <v/>
      </c>
    </row>
    <row r="36" spans="1:14" ht="16.5" customHeight="1" x14ac:dyDescent="0.15">
      <c r="A36" s="683"/>
      <c r="B36" s="672"/>
      <c r="C36" s="669" t="s">
        <v>86</v>
      </c>
      <c r="D36" s="678"/>
      <c r="E36" s="302">
        <f>SUM(E28:E31,E35)</f>
        <v>0</v>
      </c>
      <c r="F36" s="376">
        <f>SUM(F28:F31,F35)</f>
        <v>0</v>
      </c>
      <c r="G36" s="377">
        <f>SUM(G28:G31,G35)</f>
        <v>0</v>
      </c>
      <c r="H36" s="378">
        <f>SUM(H28:H31,H35)</f>
        <v>0</v>
      </c>
      <c r="I36" s="379">
        <f>SUM(I28:I31,I35)</f>
        <v>0</v>
      </c>
      <c r="J36" s="375">
        <f t="shared" si="3"/>
        <v>0</v>
      </c>
      <c r="K36" s="376">
        <f>SUM(K28:K31,K35)</f>
        <v>0</v>
      </c>
      <c r="L36" s="380">
        <f>SUM(L28:L31,L35)</f>
        <v>0</v>
      </c>
      <c r="M36" s="379">
        <f>SUM(M28:M31,M35)</f>
        <v>0</v>
      </c>
      <c r="N36" s="383" t="str">
        <f t="shared" si="4"/>
        <v/>
      </c>
    </row>
    <row r="37" spans="1:14" ht="16.5" customHeight="1" x14ac:dyDescent="0.15">
      <c r="A37" s="683"/>
      <c r="B37" s="710" t="s">
        <v>89</v>
      </c>
      <c r="C37" s="711" t="s">
        <v>87</v>
      </c>
      <c r="D37" s="94" t="s">
        <v>77</v>
      </c>
      <c r="E37" s="303">
        <f>SUM(J37:M37)</f>
        <v>0</v>
      </c>
      <c r="F37" s="329"/>
      <c r="G37" s="330"/>
      <c r="H37" s="331"/>
      <c r="I37" s="332"/>
      <c r="J37" s="303">
        <f t="shared" si="3"/>
        <v>0</v>
      </c>
      <c r="K37" s="329"/>
      <c r="L37" s="337"/>
      <c r="M37" s="332"/>
      <c r="N37" s="298" t="str">
        <f t="shared" si="4"/>
        <v/>
      </c>
    </row>
    <row r="38" spans="1:14" ht="16.5" customHeight="1" x14ac:dyDescent="0.15">
      <c r="A38" s="683"/>
      <c r="B38" s="665"/>
      <c r="C38" s="712"/>
      <c r="D38" s="92" t="str">
        <f>D33</f>
        <v>寄附金①（寄附者氏名）</v>
      </c>
      <c r="E38" s="304">
        <f>SUM(J38:M38)</f>
        <v>0</v>
      </c>
      <c r="F38" s="333"/>
      <c r="G38" s="334"/>
      <c r="H38" s="335"/>
      <c r="I38" s="336"/>
      <c r="J38" s="304">
        <f t="shared" si="3"/>
        <v>0</v>
      </c>
      <c r="K38" s="333"/>
      <c r="L38" s="338"/>
      <c r="M38" s="336"/>
      <c r="N38" s="299" t="str">
        <f t="shared" si="4"/>
        <v/>
      </c>
    </row>
    <row r="39" spans="1:14" ht="16.5" customHeight="1" x14ac:dyDescent="0.15">
      <c r="A39" s="683"/>
      <c r="B39" s="665"/>
      <c r="C39" s="713"/>
      <c r="D39" s="91" t="str">
        <f>D34</f>
        <v>寄附金②（寄附者氏名）</v>
      </c>
      <c r="E39" s="301">
        <f>SUM(J39:M39)</f>
        <v>0</v>
      </c>
      <c r="F39" s="323"/>
      <c r="G39" s="324"/>
      <c r="H39" s="325"/>
      <c r="I39" s="326"/>
      <c r="J39" s="301">
        <f t="shared" si="3"/>
        <v>0</v>
      </c>
      <c r="K39" s="323"/>
      <c r="L39" s="328"/>
      <c r="M39" s="326"/>
      <c r="N39" s="296" t="str">
        <f t="shared" si="4"/>
        <v/>
      </c>
    </row>
    <row r="40" spans="1:14" ht="16.5" customHeight="1" x14ac:dyDescent="0.15">
      <c r="A40" s="683"/>
      <c r="B40" s="666"/>
      <c r="C40" s="669" t="s">
        <v>86</v>
      </c>
      <c r="D40" s="670"/>
      <c r="E40" s="302">
        <f>SUM(E37:E39)</f>
        <v>0</v>
      </c>
      <c r="F40" s="305">
        <f>SUM(F37:F39)</f>
        <v>0</v>
      </c>
      <c r="G40" s="306">
        <f>SUM(G37:G39)</f>
        <v>0</v>
      </c>
      <c r="H40" s="307">
        <f>SUM(H37:H39)</f>
        <v>0</v>
      </c>
      <c r="I40" s="308">
        <f>SUM(I37:I39)</f>
        <v>0</v>
      </c>
      <c r="J40" s="302">
        <f t="shared" si="3"/>
        <v>0</v>
      </c>
      <c r="K40" s="305">
        <f>SUM(K37:K39)</f>
        <v>0</v>
      </c>
      <c r="L40" s="310">
        <f>SUM(L37:L39)</f>
        <v>0</v>
      </c>
      <c r="M40" s="308">
        <f>SUM(M37:M39)</f>
        <v>0</v>
      </c>
      <c r="N40" s="297" t="str">
        <f t="shared" si="4"/>
        <v/>
      </c>
    </row>
    <row r="41" spans="1:14" ht="16.5" customHeight="1" x14ac:dyDescent="0.15">
      <c r="A41" s="683"/>
      <c r="B41" s="717" t="s">
        <v>88</v>
      </c>
      <c r="C41" s="688" t="s">
        <v>87</v>
      </c>
      <c r="D41" s="97" t="s">
        <v>77</v>
      </c>
      <c r="E41" s="343">
        <f>SUM(J41:M41)</f>
        <v>0</v>
      </c>
      <c r="F41" s="390"/>
      <c r="G41" s="391"/>
      <c r="H41" s="392"/>
      <c r="I41" s="393"/>
      <c r="J41" s="343">
        <f t="shared" si="3"/>
        <v>0</v>
      </c>
      <c r="K41" s="390"/>
      <c r="L41" s="398"/>
      <c r="M41" s="393"/>
      <c r="N41" s="381" t="str">
        <f t="shared" si="4"/>
        <v/>
      </c>
    </row>
    <row r="42" spans="1:14" ht="16.5" customHeight="1" x14ac:dyDescent="0.15">
      <c r="A42" s="683"/>
      <c r="B42" s="718"/>
      <c r="C42" s="688"/>
      <c r="D42" s="92" t="str">
        <f>D38</f>
        <v>寄附金①（寄附者氏名）</v>
      </c>
      <c r="E42" s="304">
        <f>SUM(J42:M42)</f>
        <v>0</v>
      </c>
      <c r="F42" s="333"/>
      <c r="G42" s="334"/>
      <c r="H42" s="335"/>
      <c r="I42" s="336"/>
      <c r="J42" s="304">
        <f t="shared" si="3"/>
        <v>0</v>
      </c>
      <c r="K42" s="333"/>
      <c r="L42" s="338"/>
      <c r="M42" s="336"/>
      <c r="N42" s="299" t="str">
        <f t="shared" si="4"/>
        <v/>
      </c>
    </row>
    <row r="43" spans="1:14" ht="16.5" customHeight="1" x14ac:dyDescent="0.15">
      <c r="A43" s="683"/>
      <c r="B43" s="718"/>
      <c r="C43" s="689"/>
      <c r="D43" s="91" t="str">
        <f>D39</f>
        <v>寄附金②（寄附者氏名）</v>
      </c>
      <c r="E43" s="301">
        <f>SUM(J43:M43)</f>
        <v>0</v>
      </c>
      <c r="F43" s="323"/>
      <c r="G43" s="324"/>
      <c r="H43" s="325"/>
      <c r="I43" s="326"/>
      <c r="J43" s="301">
        <f t="shared" si="3"/>
        <v>0</v>
      </c>
      <c r="K43" s="323"/>
      <c r="L43" s="328"/>
      <c r="M43" s="326"/>
      <c r="N43" s="296" t="str">
        <f t="shared" si="4"/>
        <v/>
      </c>
    </row>
    <row r="44" spans="1:14" ht="16.5" customHeight="1" x14ac:dyDescent="0.15">
      <c r="A44" s="683"/>
      <c r="B44" s="719"/>
      <c r="C44" s="669" t="s">
        <v>86</v>
      </c>
      <c r="D44" s="670"/>
      <c r="E44" s="302">
        <f t="shared" ref="E44:M44" si="7">SUM(E41:E43)</f>
        <v>0</v>
      </c>
      <c r="F44" s="305">
        <f t="shared" si="7"/>
        <v>0</v>
      </c>
      <c r="G44" s="306">
        <f t="shared" si="7"/>
        <v>0</v>
      </c>
      <c r="H44" s="307">
        <f t="shared" si="7"/>
        <v>0</v>
      </c>
      <c r="I44" s="308">
        <f t="shared" si="7"/>
        <v>0</v>
      </c>
      <c r="J44" s="302">
        <f t="shared" si="7"/>
        <v>0</v>
      </c>
      <c r="K44" s="305">
        <f t="shared" si="7"/>
        <v>0</v>
      </c>
      <c r="L44" s="310">
        <f t="shared" si="7"/>
        <v>0</v>
      </c>
      <c r="M44" s="308">
        <f t="shared" si="7"/>
        <v>0</v>
      </c>
      <c r="N44" s="297" t="str">
        <f t="shared" si="4"/>
        <v/>
      </c>
    </row>
    <row r="45" spans="1:14" ht="16.5" customHeight="1" thickBot="1" x14ac:dyDescent="0.2">
      <c r="A45" s="683"/>
      <c r="B45" s="714" t="s">
        <v>85</v>
      </c>
      <c r="C45" s="715"/>
      <c r="D45" s="716"/>
      <c r="E45" s="345">
        <f>E27+E36+E40+E44</f>
        <v>0</v>
      </c>
      <c r="F45" s="356">
        <f>F27+F36+F40+F44</f>
        <v>0</v>
      </c>
      <c r="G45" s="357">
        <f>G27+G36+G40+G44</f>
        <v>0</v>
      </c>
      <c r="H45" s="358">
        <f>H27+H36+H40+H44</f>
        <v>0</v>
      </c>
      <c r="I45" s="359">
        <f>I27+I36+I40+I44</f>
        <v>0</v>
      </c>
      <c r="J45" s="345">
        <f>SUM(F45:I45)</f>
        <v>0</v>
      </c>
      <c r="K45" s="356">
        <f>K27+K36+K40+K44</f>
        <v>0</v>
      </c>
      <c r="L45" s="360">
        <f>L27+L36+L40+L44</f>
        <v>0</v>
      </c>
      <c r="M45" s="359">
        <f>M27+M36+M40+M44</f>
        <v>0</v>
      </c>
      <c r="N45" s="384" t="str">
        <f t="shared" si="4"/>
        <v/>
      </c>
    </row>
    <row r="46" spans="1:14" ht="16.5" customHeight="1" thickTop="1" x14ac:dyDescent="0.15">
      <c r="A46" s="683"/>
      <c r="B46" s="675" t="s">
        <v>84</v>
      </c>
      <c r="C46" s="676"/>
      <c r="D46" s="96" t="s">
        <v>83</v>
      </c>
      <c r="E46" s="300">
        <f t="shared" ref="E46:M46" si="8">E28</f>
        <v>0</v>
      </c>
      <c r="F46" s="361">
        <f t="shared" si="8"/>
        <v>0</v>
      </c>
      <c r="G46" s="362">
        <f t="shared" si="8"/>
        <v>0</v>
      </c>
      <c r="H46" s="363">
        <f t="shared" si="8"/>
        <v>0</v>
      </c>
      <c r="I46" s="364">
        <f t="shared" si="8"/>
        <v>0</v>
      </c>
      <c r="J46" s="300">
        <f t="shared" si="8"/>
        <v>0</v>
      </c>
      <c r="K46" s="361">
        <f t="shared" si="8"/>
        <v>0</v>
      </c>
      <c r="L46" s="365">
        <f t="shared" si="8"/>
        <v>0</v>
      </c>
      <c r="M46" s="364">
        <f t="shared" si="8"/>
        <v>0</v>
      </c>
      <c r="N46" s="295"/>
    </row>
    <row r="47" spans="1:14" ht="16.5" customHeight="1" x14ac:dyDescent="0.15">
      <c r="A47" s="683"/>
      <c r="B47" s="725" t="s">
        <v>82</v>
      </c>
      <c r="C47" s="726"/>
      <c r="D47" s="95"/>
      <c r="E47" s="302">
        <f t="shared" ref="E47:M47" si="9">SUM(E46:E46)</f>
        <v>0</v>
      </c>
      <c r="F47" s="305">
        <f t="shared" si="9"/>
        <v>0</v>
      </c>
      <c r="G47" s="306">
        <f t="shared" si="9"/>
        <v>0</v>
      </c>
      <c r="H47" s="307">
        <f t="shared" si="9"/>
        <v>0</v>
      </c>
      <c r="I47" s="308">
        <f t="shared" si="9"/>
        <v>0</v>
      </c>
      <c r="J47" s="302">
        <f t="shared" si="9"/>
        <v>0</v>
      </c>
      <c r="K47" s="305">
        <f t="shared" si="9"/>
        <v>0</v>
      </c>
      <c r="L47" s="310">
        <f t="shared" si="9"/>
        <v>0</v>
      </c>
      <c r="M47" s="308">
        <f t="shared" si="9"/>
        <v>0</v>
      </c>
      <c r="N47" s="297"/>
    </row>
    <row r="48" spans="1:14" ht="16.5" customHeight="1" x14ac:dyDescent="0.15">
      <c r="A48" s="683"/>
      <c r="B48" s="704" t="s">
        <v>81</v>
      </c>
      <c r="C48" s="721"/>
      <c r="D48" s="94" t="s">
        <v>80</v>
      </c>
      <c r="E48" s="303">
        <f t="shared" ref="E48:I50" si="10">E20+E29</f>
        <v>0</v>
      </c>
      <c r="F48" s="346">
        <f t="shared" si="10"/>
        <v>0</v>
      </c>
      <c r="G48" s="366">
        <f t="shared" si="10"/>
        <v>0</v>
      </c>
      <c r="H48" s="367">
        <f t="shared" si="10"/>
        <v>0</v>
      </c>
      <c r="I48" s="348">
        <f t="shared" si="10"/>
        <v>0</v>
      </c>
      <c r="J48" s="303">
        <f t="shared" ref="J48:J55" si="11">SUM(F48:I48)</f>
        <v>0</v>
      </c>
      <c r="K48" s="346">
        <f t="shared" ref="K48:M50" si="12">K20+K29</f>
        <v>0</v>
      </c>
      <c r="L48" s="347">
        <f t="shared" si="12"/>
        <v>0</v>
      </c>
      <c r="M48" s="348">
        <f t="shared" si="12"/>
        <v>0</v>
      </c>
      <c r="N48" s="298" t="str">
        <f t="shared" ref="N48:N55" si="13">IF(E48=0,"",E48/$E$45)</f>
        <v/>
      </c>
    </row>
    <row r="49" spans="1:14" ht="16.5" customHeight="1" x14ac:dyDescent="0.15">
      <c r="A49" s="683"/>
      <c r="B49" s="706"/>
      <c r="C49" s="722"/>
      <c r="D49" s="92" t="str">
        <f>C21</f>
        <v>協調融資①（金融機関名）</v>
      </c>
      <c r="E49" s="304">
        <f t="shared" si="10"/>
        <v>0</v>
      </c>
      <c r="F49" s="349">
        <f t="shared" si="10"/>
        <v>0</v>
      </c>
      <c r="G49" s="368">
        <f t="shared" si="10"/>
        <v>0</v>
      </c>
      <c r="H49" s="369">
        <f t="shared" si="10"/>
        <v>0</v>
      </c>
      <c r="I49" s="351">
        <f t="shared" si="10"/>
        <v>0</v>
      </c>
      <c r="J49" s="304">
        <f t="shared" si="11"/>
        <v>0</v>
      </c>
      <c r="K49" s="349">
        <f t="shared" si="12"/>
        <v>0</v>
      </c>
      <c r="L49" s="350">
        <f t="shared" si="12"/>
        <v>0</v>
      </c>
      <c r="M49" s="351">
        <f t="shared" si="12"/>
        <v>0</v>
      </c>
      <c r="N49" s="299" t="str">
        <f t="shared" si="13"/>
        <v/>
      </c>
    </row>
    <row r="50" spans="1:14" ht="16.5" customHeight="1" x14ac:dyDescent="0.15">
      <c r="A50" s="683"/>
      <c r="B50" s="708"/>
      <c r="C50" s="723"/>
      <c r="D50" s="91" t="str">
        <f>C22</f>
        <v>協調融資②（金融機関名）</v>
      </c>
      <c r="E50" s="301">
        <f t="shared" si="10"/>
        <v>0</v>
      </c>
      <c r="F50" s="370">
        <f t="shared" si="10"/>
        <v>0</v>
      </c>
      <c r="G50" s="371">
        <f t="shared" si="10"/>
        <v>0</v>
      </c>
      <c r="H50" s="372">
        <f t="shared" si="10"/>
        <v>0</v>
      </c>
      <c r="I50" s="373">
        <f t="shared" si="10"/>
        <v>0</v>
      </c>
      <c r="J50" s="301">
        <f t="shared" si="11"/>
        <v>0</v>
      </c>
      <c r="K50" s="370">
        <f t="shared" si="12"/>
        <v>0</v>
      </c>
      <c r="L50" s="374">
        <f t="shared" si="12"/>
        <v>0</v>
      </c>
      <c r="M50" s="373">
        <f t="shared" si="12"/>
        <v>0</v>
      </c>
      <c r="N50" s="296" t="str">
        <f t="shared" si="13"/>
        <v/>
      </c>
    </row>
    <row r="51" spans="1:14" ht="16.5" customHeight="1" x14ac:dyDescent="0.15">
      <c r="A51" s="683"/>
      <c r="B51" s="90" t="s">
        <v>79</v>
      </c>
      <c r="C51" s="89"/>
      <c r="D51" s="89"/>
      <c r="E51" s="302">
        <f>SUM(E48:E50)</f>
        <v>0</v>
      </c>
      <c r="F51" s="305">
        <f>SUM(F48:F50)</f>
        <v>0</v>
      </c>
      <c r="G51" s="306">
        <f>SUM(G48:G50)</f>
        <v>0</v>
      </c>
      <c r="H51" s="307">
        <f>SUM(H48:H50)</f>
        <v>0</v>
      </c>
      <c r="I51" s="308">
        <f>SUM(I48:I50)</f>
        <v>0</v>
      </c>
      <c r="J51" s="302">
        <f t="shared" si="11"/>
        <v>0</v>
      </c>
      <c r="K51" s="305">
        <f>SUM(K48:K50)</f>
        <v>0</v>
      </c>
      <c r="L51" s="310">
        <f>SUM(L48:L50)</f>
        <v>0</v>
      </c>
      <c r="M51" s="308">
        <f>SUM(M48:M50)</f>
        <v>0</v>
      </c>
      <c r="N51" s="297" t="str">
        <f t="shared" si="13"/>
        <v/>
      </c>
    </row>
    <row r="52" spans="1:14" ht="16.5" customHeight="1" x14ac:dyDescent="0.15">
      <c r="A52" s="683"/>
      <c r="B52" s="704" t="s">
        <v>78</v>
      </c>
      <c r="C52" s="705"/>
      <c r="D52" s="93" t="s">
        <v>77</v>
      </c>
      <c r="E52" s="303">
        <f t="shared" ref="E52:I54" si="14">E23+E32+E37+E41</f>
        <v>0</v>
      </c>
      <c r="F52" s="346">
        <f t="shared" si="14"/>
        <v>0</v>
      </c>
      <c r="G52" s="366">
        <f t="shared" si="14"/>
        <v>0</v>
      </c>
      <c r="H52" s="367">
        <f t="shared" si="14"/>
        <v>0</v>
      </c>
      <c r="I52" s="348">
        <f t="shared" si="14"/>
        <v>0</v>
      </c>
      <c r="J52" s="303">
        <f t="shared" si="11"/>
        <v>0</v>
      </c>
      <c r="K52" s="346">
        <f t="shared" ref="K52:M54" si="15">K23+K32+K37+K41</f>
        <v>0</v>
      </c>
      <c r="L52" s="347">
        <f t="shared" si="15"/>
        <v>0</v>
      </c>
      <c r="M52" s="348">
        <f t="shared" si="15"/>
        <v>0</v>
      </c>
      <c r="N52" s="298" t="str">
        <f t="shared" si="13"/>
        <v/>
      </c>
    </row>
    <row r="53" spans="1:14" ht="16.5" customHeight="1" x14ac:dyDescent="0.15">
      <c r="A53" s="683"/>
      <c r="B53" s="706"/>
      <c r="C53" s="707"/>
      <c r="D53" s="92" t="str">
        <f>D33</f>
        <v>寄附金①（寄附者氏名）</v>
      </c>
      <c r="E53" s="304">
        <f t="shared" si="14"/>
        <v>0</v>
      </c>
      <c r="F53" s="349">
        <f t="shared" si="14"/>
        <v>0</v>
      </c>
      <c r="G53" s="368">
        <f t="shared" si="14"/>
        <v>0</v>
      </c>
      <c r="H53" s="369">
        <f t="shared" si="14"/>
        <v>0</v>
      </c>
      <c r="I53" s="351">
        <f t="shared" si="14"/>
        <v>0</v>
      </c>
      <c r="J53" s="304">
        <f t="shared" si="11"/>
        <v>0</v>
      </c>
      <c r="K53" s="349">
        <f t="shared" si="15"/>
        <v>0</v>
      </c>
      <c r="L53" s="350">
        <f t="shared" si="15"/>
        <v>0</v>
      </c>
      <c r="M53" s="351">
        <f t="shared" si="15"/>
        <v>0</v>
      </c>
      <c r="N53" s="299" t="str">
        <f t="shared" si="13"/>
        <v/>
      </c>
    </row>
    <row r="54" spans="1:14" ht="16.5" customHeight="1" x14ac:dyDescent="0.15">
      <c r="A54" s="683"/>
      <c r="B54" s="708"/>
      <c r="C54" s="709"/>
      <c r="D54" s="91" t="str">
        <f>D34</f>
        <v>寄附金②（寄附者氏名）</v>
      </c>
      <c r="E54" s="301">
        <f t="shared" si="14"/>
        <v>0</v>
      </c>
      <c r="F54" s="370">
        <f t="shared" si="14"/>
        <v>0</v>
      </c>
      <c r="G54" s="371">
        <f t="shared" si="14"/>
        <v>0</v>
      </c>
      <c r="H54" s="372">
        <f t="shared" si="14"/>
        <v>0</v>
      </c>
      <c r="I54" s="373">
        <f t="shared" si="14"/>
        <v>0</v>
      </c>
      <c r="J54" s="301">
        <f t="shared" si="11"/>
        <v>0</v>
      </c>
      <c r="K54" s="370">
        <f t="shared" si="15"/>
        <v>0</v>
      </c>
      <c r="L54" s="374">
        <f t="shared" si="15"/>
        <v>0</v>
      </c>
      <c r="M54" s="373">
        <f t="shared" si="15"/>
        <v>0</v>
      </c>
      <c r="N54" s="296" t="str">
        <f t="shared" si="13"/>
        <v/>
      </c>
    </row>
    <row r="55" spans="1:14" ht="16.5" customHeight="1" x14ac:dyDescent="0.15">
      <c r="A55" s="684"/>
      <c r="B55" s="90" t="s">
        <v>76</v>
      </c>
      <c r="C55" s="89"/>
      <c r="D55" s="89"/>
      <c r="E55" s="302">
        <f>SUM(E52:E54)</f>
        <v>0</v>
      </c>
      <c r="F55" s="305">
        <f>SUM(F52:F54)</f>
        <v>0</v>
      </c>
      <c r="G55" s="306">
        <f>SUM(G52:G54)</f>
        <v>0</v>
      </c>
      <c r="H55" s="307">
        <f>SUM(H52:H54)</f>
        <v>0</v>
      </c>
      <c r="I55" s="308">
        <f>SUM(I52:I54)</f>
        <v>0</v>
      </c>
      <c r="J55" s="302">
        <f t="shared" si="11"/>
        <v>0</v>
      </c>
      <c r="K55" s="305">
        <f>SUM(K52:K54)</f>
        <v>0</v>
      </c>
      <c r="L55" s="310">
        <f>SUM(L52:L54)</f>
        <v>0</v>
      </c>
      <c r="M55" s="308">
        <f>SUM(M52:M54)</f>
        <v>0</v>
      </c>
      <c r="N55" s="297" t="str">
        <f t="shared" si="13"/>
        <v/>
      </c>
    </row>
    <row r="56" spans="1:14" ht="16.5" customHeight="1" x14ac:dyDescent="0.15">
      <c r="A56" s="88"/>
      <c r="B56" s="88"/>
      <c r="C56" s="88"/>
      <c r="D56" s="88"/>
      <c r="E56" s="87"/>
      <c r="F56" s="87"/>
      <c r="G56" s="87"/>
      <c r="H56" s="87"/>
      <c r="I56" s="87"/>
      <c r="J56" s="87"/>
      <c r="K56" s="87"/>
      <c r="L56" s="87"/>
      <c r="M56" s="87"/>
      <c r="N56" s="86"/>
    </row>
    <row r="57" spans="1:14" ht="16.5" customHeight="1" x14ac:dyDescent="0.15">
      <c r="A57" s="85" t="s">
        <v>75</v>
      </c>
      <c r="B57" s="84"/>
      <c r="C57" s="84"/>
      <c r="D57" s="84"/>
      <c r="E57" s="83"/>
      <c r="F57" s="83"/>
      <c r="G57" s="83"/>
      <c r="H57" s="83"/>
      <c r="I57" s="83"/>
      <c r="J57" s="83"/>
      <c r="K57" s="83"/>
      <c r="L57" s="83"/>
      <c r="M57" s="83"/>
      <c r="N57" s="82"/>
    </row>
    <row r="58" spans="1:14" ht="16.5" customHeight="1" x14ac:dyDescent="0.15">
      <c r="A58" s="77"/>
      <c r="B58" s="81" t="s">
        <v>74</v>
      </c>
      <c r="C58" s="80"/>
      <c r="D58" s="79"/>
      <c r="E58" s="303">
        <f>E51</f>
        <v>0</v>
      </c>
      <c r="F58" s="346">
        <f>F51</f>
        <v>0</v>
      </c>
      <c r="G58" s="347">
        <f>G51</f>
        <v>0</v>
      </c>
      <c r="H58" s="347">
        <f>H51</f>
        <v>0</v>
      </c>
      <c r="I58" s="348">
        <f>I51</f>
        <v>0</v>
      </c>
      <c r="J58" s="303">
        <f>SUM(F58:I58)</f>
        <v>0</v>
      </c>
      <c r="K58" s="346">
        <f>K51</f>
        <v>0</v>
      </c>
      <c r="L58" s="347">
        <f>L51</f>
        <v>0</v>
      </c>
      <c r="M58" s="348">
        <f>M51</f>
        <v>0</v>
      </c>
      <c r="N58" s="78" t="s">
        <v>73</v>
      </c>
    </row>
    <row r="59" spans="1:14" ht="16.5" customHeight="1" x14ac:dyDescent="0.15">
      <c r="A59" s="77"/>
      <c r="B59" s="76" t="s">
        <v>72</v>
      </c>
      <c r="C59" s="75"/>
      <c r="D59" s="74"/>
      <c r="E59" s="304">
        <f>E17</f>
        <v>0</v>
      </c>
      <c r="F59" s="349">
        <f>F17</f>
        <v>0</v>
      </c>
      <c r="G59" s="350">
        <f>G17</f>
        <v>0</v>
      </c>
      <c r="H59" s="350">
        <f>H17</f>
        <v>0</v>
      </c>
      <c r="I59" s="351">
        <f>I17</f>
        <v>0</v>
      </c>
      <c r="J59" s="304">
        <f>SUM(F59:I59)</f>
        <v>0</v>
      </c>
      <c r="K59" s="349">
        <f>K17</f>
        <v>0</v>
      </c>
      <c r="L59" s="350">
        <f>L17</f>
        <v>0</v>
      </c>
      <c r="M59" s="351">
        <f>M17</f>
        <v>0</v>
      </c>
      <c r="N59" s="73" t="s">
        <v>71</v>
      </c>
    </row>
    <row r="60" spans="1:14" ht="16.5" customHeight="1" x14ac:dyDescent="0.15">
      <c r="A60" s="72"/>
      <c r="B60" s="71" t="s">
        <v>70</v>
      </c>
      <c r="C60" s="70"/>
      <c r="D60" s="69"/>
      <c r="E60" s="352" t="e">
        <f t="shared" ref="E60:M60" si="16">E58/E59</f>
        <v>#DIV/0!</v>
      </c>
      <c r="F60" s="353" t="e">
        <f t="shared" si="16"/>
        <v>#DIV/0!</v>
      </c>
      <c r="G60" s="354" t="e">
        <f t="shared" si="16"/>
        <v>#DIV/0!</v>
      </c>
      <c r="H60" s="354" t="e">
        <f t="shared" si="16"/>
        <v>#DIV/0!</v>
      </c>
      <c r="I60" s="355" t="e">
        <f t="shared" si="16"/>
        <v>#DIV/0!</v>
      </c>
      <c r="J60" s="352" t="e">
        <f t="shared" si="16"/>
        <v>#DIV/0!</v>
      </c>
      <c r="K60" s="353" t="e">
        <f t="shared" si="16"/>
        <v>#DIV/0!</v>
      </c>
      <c r="L60" s="354" t="e">
        <f t="shared" si="16"/>
        <v>#DIV/0!</v>
      </c>
      <c r="M60" s="355" t="e">
        <f t="shared" si="16"/>
        <v>#DIV/0!</v>
      </c>
      <c r="N60" s="68" t="s">
        <v>69</v>
      </c>
    </row>
    <row r="61" spans="1:14" ht="16.5" customHeight="1" x14ac:dyDescent="0.15">
      <c r="A61" s="62" t="s">
        <v>68</v>
      </c>
      <c r="B61" s="67"/>
      <c r="C61" s="67"/>
      <c r="D61" s="67"/>
      <c r="E61" s="66"/>
      <c r="F61" s="66"/>
      <c r="G61" s="66"/>
      <c r="H61" s="66"/>
      <c r="I61" s="66"/>
      <c r="J61" s="66"/>
      <c r="K61" s="66"/>
      <c r="L61" s="66"/>
      <c r="M61" s="66"/>
      <c r="N61" s="65"/>
    </row>
    <row r="62" spans="1:14" ht="16.5" customHeight="1" x14ac:dyDescent="0.15"/>
    <row r="63" spans="1:14" ht="17.25" customHeight="1" thickBot="1" x14ac:dyDescent="0.2"/>
    <row r="64" spans="1:14" ht="33.75" customHeight="1" thickBot="1" x14ac:dyDescent="0.2">
      <c r="C64" s="659" t="str">
        <f>IF(E17=E45,"OK!","｢1 事業費｣合計と｢2 資金調達内訳｣合計が不一致!!")</f>
        <v>OK!</v>
      </c>
      <c r="D64" s="660"/>
      <c r="E64" s="660"/>
      <c r="F64" s="660"/>
      <c r="G64" s="660"/>
      <c r="H64" s="660"/>
      <c r="I64" s="660"/>
      <c r="J64" s="661"/>
    </row>
    <row r="74" spans="5:15" ht="17.25" customHeight="1" x14ac:dyDescent="0.15">
      <c r="E74" s="62"/>
      <c r="O74" s="64"/>
    </row>
    <row r="75" spans="5:15" ht="17.25" customHeight="1" x14ac:dyDescent="0.15">
      <c r="E75" s="62"/>
      <c r="O75" s="64"/>
    </row>
    <row r="76" spans="5:15" ht="17.25" customHeight="1" x14ac:dyDescent="0.15">
      <c r="E76" s="62"/>
      <c r="O76" s="64"/>
    </row>
    <row r="77" spans="5:15" ht="17.25" customHeight="1" x14ac:dyDescent="0.15">
      <c r="E77" s="62"/>
      <c r="O77" s="64"/>
    </row>
    <row r="78" spans="5:15" ht="17.25" customHeight="1" x14ac:dyDescent="0.15">
      <c r="E78" s="62"/>
      <c r="O78" s="64"/>
    </row>
  </sheetData>
  <mergeCells count="45">
    <mergeCell ref="A20:A55"/>
    <mergeCell ref="B17:D17"/>
    <mergeCell ref="B52:C54"/>
    <mergeCell ref="B37:B40"/>
    <mergeCell ref="C37:C39"/>
    <mergeCell ref="B28:B36"/>
    <mergeCell ref="B45:D45"/>
    <mergeCell ref="C41:C43"/>
    <mergeCell ref="B41:B44"/>
    <mergeCell ref="C28:D28"/>
    <mergeCell ref="B48:C50"/>
    <mergeCell ref="C30:D30"/>
    <mergeCell ref="C44:D44"/>
    <mergeCell ref="C36:D36"/>
    <mergeCell ref="C31:D31"/>
    <mergeCell ref="B47:C47"/>
    <mergeCell ref="A2:N2"/>
    <mergeCell ref="A8:A17"/>
    <mergeCell ref="B11:B14"/>
    <mergeCell ref="C11:D11"/>
    <mergeCell ref="C12:D12"/>
    <mergeCell ref="L3:M3"/>
    <mergeCell ref="B8:B10"/>
    <mergeCell ref="C10:D10"/>
    <mergeCell ref="C9:D9"/>
    <mergeCell ref="C8:D8"/>
    <mergeCell ref="N6:N7"/>
    <mergeCell ref="L4:M4"/>
    <mergeCell ref="E6:E7"/>
    <mergeCell ref="A6:D7"/>
    <mergeCell ref="C14:D14"/>
    <mergeCell ref="C13:D13"/>
    <mergeCell ref="C64:J64"/>
    <mergeCell ref="B15:D15"/>
    <mergeCell ref="C23:C26"/>
    <mergeCell ref="C29:D29"/>
    <mergeCell ref="B16:D16"/>
    <mergeCell ref="C40:D40"/>
    <mergeCell ref="C32:C35"/>
    <mergeCell ref="B20:B27"/>
    <mergeCell ref="C22:D22"/>
    <mergeCell ref="B46:C46"/>
    <mergeCell ref="C27:D27"/>
    <mergeCell ref="C20:D20"/>
    <mergeCell ref="C21:D21"/>
  </mergeCells>
  <phoneticPr fontId="2"/>
  <dataValidations count="8">
    <dataValidation allowBlank="1" showInputMessage="1" showErrorMessage="1" promptTitle="ご確認ください" prompt="整備する事業所ごとに記入してください。" sqref="F6:M6"/>
    <dataValidation allowBlank="1" showInputMessage="1" showErrorMessage="1" promptTitle="ご確認ください" prompt="開所前に雇用する職員の人件費、見積書に計上されていない備品・消耗品費及びパンフレット作成費用等、必要額を計上してください。（算出根拠を別途提出してください。）" sqref="E16:M16"/>
    <dataValidation allowBlank="1" showInputMessage="1" showErrorMessage="1" promptTitle="ご確認ください" prompt="少なくとも、資金収支予算内訳書[書類番号5-6(3)]（初年度）の経常支出計(B)の2/12以上の額としてください。" sqref="E15 F15:M15"/>
    <dataValidation allowBlank="1" showInputMessage="1" showErrorMessage="1" promptTitle="ご確認ください" prompt="協調融資を受ける場合、括弧内に金融機関名を記入してください。なお、福祉医療機構からの借入を行わず、民間金融機関のみからの借入とする場合は、「協調」の文字を削除した上で、括弧内に金融機関名を記入してください。_x000a_" sqref="C21:D22"/>
    <dataValidation allowBlank="1" showInputMessage="1" showErrorMessage="1" promptTitle="ご確認ください" prompt="贈与を受ける場合、括弧内に寄附者氏名を記入してください。" sqref="D24:D25"/>
    <dataValidation allowBlank="1" showInputMessage="1" showErrorMessage="1" promptTitle="ご確認ください" prompt="補助金交付額の合計に1,000円未満の端数がある場合、1,000円未満は切り捨てとなりますので、注意してください。" sqref="E28:M28"/>
    <dataValidation allowBlank="1" showInputMessage="1" showErrorMessage="1" promptTitle="ご確認ください" prompt="福祉医療機構の融資率は90%を上限に設定してください。_x000a_更に資金を要する場合は、協調融資による対応で計画してください。" sqref="C29:D29 E29:M29"/>
    <dataValidation allowBlank="1" showInputMessage="1" showErrorMessage="1" promptTitle="ご確認ください" prompt="協調融資を受ける場合、括弧内に金融機関名を記入してください。なお、福祉医療機構からの借入を行わず、民間金融機関のみからの借入とする場合は、「協調」の文字を削除した上で、括弧内に金融機関名を記入してください。" sqref="C30:D31"/>
  </dataValidations>
  <pageMargins left="0.59055118110236227" right="0.19685039370078741" top="0.39370078740157483" bottom="0.19685039370078741" header="0.51181102362204722" footer="0.31496062992125984"/>
  <pageSetup paperSize="9" scale="75" orientation="portrait" cellComments="asDisplayed" horizontalDpi="300" verticalDpi="300" r:id="rId1"/>
  <headerFooter alignWithMargins="0">
    <oddFooter>&amp;L&amp;"ＭＳ 明朝,標準"&amp;9【書類番号26】&amp;C&amp;"ＭＳ 明朝,標準"&amp;9&amp;P&amp;R&amp;"ＭＳ 明朝,標準"&amp;9【令和６年４月募集】</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5"/>
  <sheetViews>
    <sheetView zoomScaleNormal="100" workbookViewId="0">
      <selection activeCell="R13" sqref="R13"/>
    </sheetView>
  </sheetViews>
  <sheetFormatPr defaultColWidth="9" defaultRowHeight="16.5" customHeight="1" x14ac:dyDescent="0.15"/>
  <cols>
    <col min="1" max="1" width="1.75" style="123" customWidth="1"/>
    <col min="2" max="2" width="9.125" style="123" customWidth="1"/>
    <col min="3" max="3" width="30.5" style="123" customWidth="1"/>
    <col min="4" max="6" width="9.75" style="123" customWidth="1"/>
    <col min="7" max="12" width="9.75" style="124" customWidth="1"/>
    <col min="13" max="15" width="9.75" style="123" customWidth="1"/>
    <col min="16" max="16384" width="9" style="123"/>
  </cols>
  <sheetData>
    <row r="1" spans="1:15" ht="16.5" customHeight="1" x14ac:dyDescent="0.15">
      <c r="A1" s="62" t="s">
        <v>345</v>
      </c>
      <c r="B1" s="162"/>
      <c r="C1" s="162"/>
      <c r="D1" s="165"/>
      <c r="E1" s="165"/>
      <c r="F1" s="165"/>
      <c r="G1" s="164"/>
      <c r="H1" s="164"/>
      <c r="I1" s="164"/>
      <c r="J1" s="164"/>
      <c r="K1" s="164"/>
      <c r="L1" s="164"/>
    </row>
    <row r="2" spans="1:15" ht="16.5" customHeight="1" x14ac:dyDescent="0.15">
      <c r="A2" s="733" t="s">
        <v>160</v>
      </c>
      <c r="B2" s="733"/>
      <c r="C2" s="733"/>
      <c r="D2" s="733"/>
      <c r="E2" s="733"/>
      <c r="F2" s="733"/>
      <c r="G2" s="733"/>
      <c r="H2" s="733"/>
      <c r="I2" s="733"/>
      <c r="J2" s="733"/>
      <c r="K2" s="733"/>
      <c r="L2" s="733"/>
      <c r="M2" s="733"/>
      <c r="N2" s="733"/>
      <c r="O2" s="733"/>
    </row>
    <row r="3" spans="1:15" ht="16.5" customHeight="1" x14ac:dyDescent="0.15">
      <c r="A3" s="163"/>
      <c r="B3" s="163"/>
      <c r="C3" s="163"/>
      <c r="D3" s="163"/>
      <c r="E3" s="163"/>
      <c r="F3" s="163"/>
      <c r="G3" s="163"/>
      <c r="H3" s="163"/>
      <c r="I3" s="163"/>
      <c r="J3" s="163"/>
      <c r="K3" s="163"/>
      <c r="L3" s="159" t="s">
        <v>117</v>
      </c>
      <c r="M3" s="734">
        <f>+'5-2 償還計画'!H4</f>
        <v>0</v>
      </c>
      <c r="N3" s="734"/>
      <c r="O3" s="734"/>
    </row>
    <row r="4" spans="1:15" ht="16.5" customHeight="1" x14ac:dyDescent="0.15">
      <c r="B4" s="162"/>
      <c r="C4" s="162"/>
      <c r="D4" s="161"/>
      <c r="E4" s="161"/>
      <c r="F4" s="161"/>
      <c r="G4" s="735"/>
      <c r="H4" s="735"/>
      <c r="I4" s="160"/>
      <c r="J4" s="123"/>
      <c r="K4" s="123"/>
      <c r="L4" s="159" t="s">
        <v>118</v>
      </c>
      <c r="M4" s="734">
        <f>+'5-4 資金計画'!L3</f>
        <v>0</v>
      </c>
      <c r="N4" s="734"/>
      <c r="O4" s="734"/>
    </row>
    <row r="5" spans="1:15" ht="16.5" customHeight="1" x14ac:dyDescent="0.15">
      <c r="G5" s="158"/>
      <c r="H5" s="158"/>
      <c r="I5" s="158"/>
      <c r="J5" s="158"/>
      <c r="K5" s="158"/>
      <c r="L5" s="158"/>
      <c r="M5" s="158"/>
      <c r="N5" s="158"/>
      <c r="O5" s="157" t="s">
        <v>15</v>
      </c>
    </row>
    <row r="6" spans="1:15" s="128" customFormat="1" ht="16.5" customHeight="1" x14ac:dyDescent="0.15">
      <c r="A6" s="730"/>
      <c r="B6" s="731"/>
      <c r="C6" s="156"/>
      <c r="D6" s="155" t="s">
        <v>159</v>
      </c>
      <c r="E6" s="154" t="s">
        <v>158</v>
      </c>
      <c r="F6" s="153" t="s">
        <v>157</v>
      </c>
      <c r="G6" s="152" t="s">
        <v>156</v>
      </c>
      <c r="H6" s="152" t="s">
        <v>155</v>
      </c>
      <c r="I6" s="152" t="s">
        <v>154</v>
      </c>
      <c r="J6" s="152" t="s">
        <v>153</v>
      </c>
      <c r="K6" s="152" t="s">
        <v>152</v>
      </c>
      <c r="L6" s="152" t="s">
        <v>151</v>
      </c>
      <c r="M6" s="152" t="s">
        <v>150</v>
      </c>
      <c r="N6" s="152" t="s">
        <v>149</v>
      </c>
      <c r="O6" s="151" t="s">
        <v>148</v>
      </c>
    </row>
    <row r="7" spans="1:15" s="128" customFormat="1" ht="16.5" customHeight="1" x14ac:dyDescent="0.15">
      <c r="A7" s="146"/>
      <c r="B7" s="148" t="s">
        <v>147</v>
      </c>
      <c r="C7" s="147"/>
      <c r="D7" s="445">
        <f>+'5-6 資金収支'!L8</f>
        <v>0</v>
      </c>
      <c r="E7" s="427">
        <f>+'5-6 資金収支 (2)'!L8</f>
        <v>0</v>
      </c>
      <c r="F7" s="427">
        <f>+'5-6 資金収支 (3)'!L8</f>
        <v>0</v>
      </c>
      <c r="G7" s="426">
        <f>+'5-6 資金収支 (4)'!L8</f>
        <v>0</v>
      </c>
      <c r="H7" s="422"/>
      <c r="I7" s="422"/>
      <c r="J7" s="422"/>
      <c r="K7" s="422"/>
      <c r="L7" s="423"/>
      <c r="M7" s="423"/>
      <c r="N7" s="423"/>
      <c r="O7" s="424"/>
    </row>
    <row r="8" spans="1:15" s="128" customFormat="1" ht="16.5" customHeight="1" x14ac:dyDescent="0.15">
      <c r="A8" s="146"/>
      <c r="B8" s="146" t="s">
        <v>146</v>
      </c>
      <c r="C8" s="147"/>
      <c r="D8" s="445">
        <f>SUM(D9:D11)</f>
        <v>0</v>
      </c>
      <c r="E8" s="426">
        <f t="shared" ref="E8:G8" si="0">SUM(E9:E11)</f>
        <v>0</v>
      </c>
      <c r="F8" s="426">
        <f t="shared" si="0"/>
        <v>0</v>
      </c>
      <c r="G8" s="426">
        <f t="shared" si="0"/>
        <v>0</v>
      </c>
      <c r="H8" s="426">
        <f t="shared" ref="H8:O8" si="1">SUM(H9:H11)</f>
        <v>0</v>
      </c>
      <c r="I8" s="426">
        <f t="shared" si="1"/>
        <v>0</v>
      </c>
      <c r="J8" s="426">
        <f t="shared" si="1"/>
        <v>0</v>
      </c>
      <c r="K8" s="426">
        <f t="shared" si="1"/>
        <v>0</v>
      </c>
      <c r="L8" s="428">
        <f t="shared" si="1"/>
        <v>0</v>
      </c>
      <c r="M8" s="428">
        <f t="shared" si="1"/>
        <v>0</v>
      </c>
      <c r="N8" s="428">
        <f t="shared" si="1"/>
        <v>0</v>
      </c>
      <c r="O8" s="429">
        <f t="shared" si="1"/>
        <v>0</v>
      </c>
    </row>
    <row r="9" spans="1:15" s="128" customFormat="1" ht="16.5" customHeight="1" x14ac:dyDescent="0.15">
      <c r="A9" s="146"/>
      <c r="B9" s="146"/>
      <c r="C9" s="150" t="s">
        <v>145</v>
      </c>
      <c r="D9" s="445">
        <f>+'5-6 資金収支'!L9</f>
        <v>0</v>
      </c>
      <c r="E9" s="426">
        <f>+'5-6 資金収支 (2)'!L9</f>
        <v>0</v>
      </c>
      <c r="F9" s="426">
        <f>+'5-6 資金収支 (3)'!L9</f>
        <v>0</v>
      </c>
      <c r="G9" s="426">
        <f>+'5-6 資金収支 (4)'!L9</f>
        <v>0</v>
      </c>
      <c r="H9" s="422"/>
      <c r="I9" s="422"/>
      <c r="J9" s="422"/>
      <c r="K9" s="422"/>
      <c r="L9" s="423"/>
      <c r="M9" s="423"/>
      <c r="N9" s="423"/>
      <c r="O9" s="424"/>
    </row>
    <row r="10" spans="1:15" s="128" customFormat="1" ht="16.5" customHeight="1" x14ac:dyDescent="0.15">
      <c r="A10" s="146"/>
      <c r="B10" s="146"/>
      <c r="C10" s="149" t="s">
        <v>144</v>
      </c>
      <c r="D10" s="445">
        <f>+'5-6 資金収支'!L10</f>
        <v>0</v>
      </c>
      <c r="E10" s="426">
        <f>+'5-6 資金収支 (2)'!L10</f>
        <v>0</v>
      </c>
      <c r="F10" s="426">
        <f>+'5-6 資金収支 (3)'!L10</f>
        <v>0</v>
      </c>
      <c r="G10" s="426">
        <f>+'5-6 資金収支 (4)'!L10</f>
        <v>0</v>
      </c>
      <c r="H10" s="422"/>
      <c r="I10" s="422"/>
      <c r="J10" s="422"/>
      <c r="K10" s="422"/>
      <c r="L10" s="423"/>
      <c r="M10" s="423"/>
      <c r="N10" s="423"/>
      <c r="O10" s="424"/>
    </row>
    <row r="11" spans="1:15" s="128" customFormat="1" ht="16.5" customHeight="1" x14ac:dyDescent="0.15">
      <c r="A11" s="146"/>
      <c r="B11" s="148"/>
      <c r="C11" s="149" t="s">
        <v>143</v>
      </c>
      <c r="D11" s="445">
        <f>+'5-6 資金収支'!L11</f>
        <v>0</v>
      </c>
      <c r="E11" s="426">
        <f>+'5-6 資金収支 (2)'!L11</f>
        <v>0</v>
      </c>
      <c r="F11" s="426">
        <f>+'5-6 資金収支 (3)'!L11</f>
        <v>0</v>
      </c>
      <c r="G11" s="426">
        <f>+'5-6 資金収支 (4)'!L11</f>
        <v>0</v>
      </c>
      <c r="H11" s="422"/>
      <c r="I11" s="422"/>
      <c r="J11" s="422"/>
      <c r="K11" s="422"/>
      <c r="L11" s="423"/>
      <c r="M11" s="423"/>
      <c r="N11" s="423"/>
      <c r="O11" s="424"/>
    </row>
    <row r="12" spans="1:15" s="128" customFormat="1" ht="16.5" customHeight="1" x14ac:dyDescent="0.15">
      <c r="A12" s="146"/>
      <c r="B12" s="148" t="s">
        <v>142</v>
      </c>
      <c r="C12" s="147"/>
      <c r="D12" s="445">
        <f>+'5-6 資金収支'!L13</f>
        <v>0</v>
      </c>
      <c r="E12" s="426">
        <f>+'5-6 資金収支 (2)'!L13</f>
        <v>0</v>
      </c>
      <c r="F12" s="426">
        <f>+'5-6 資金収支 (3)'!L13</f>
        <v>0</v>
      </c>
      <c r="G12" s="426">
        <f>+'5-6 資金収支 (4)'!L13</f>
        <v>0</v>
      </c>
      <c r="H12" s="422"/>
      <c r="I12" s="422"/>
      <c r="J12" s="422"/>
      <c r="K12" s="422"/>
      <c r="L12" s="422"/>
      <c r="M12" s="422"/>
      <c r="N12" s="422"/>
      <c r="O12" s="443"/>
    </row>
    <row r="13" spans="1:15" s="128" customFormat="1" ht="16.5" customHeight="1" x14ac:dyDescent="0.15">
      <c r="A13" s="146"/>
      <c r="B13" s="148" t="s">
        <v>141</v>
      </c>
      <c r="C13" s="147"/>
      <c r="D13" s="445">
        <f>+'5-6 資金収支'!L14</f>
        <v>0</v>
      </c>
      <c r="E13" s="426">
        <f>+'5-6 資金収支 (2)'!L14</f>
        <v>0</v>
      </c>
      <c r="F13" s="426">
        <f>+'5-6 資金収支 (3)'!L14</f>
        <v>0</v>
      </c>
      <c r="G13" s="426">
        <f>+'5-6 資金収支 (4)'!L14</f>
        <v>0</v>
      </c>
      <c r="H13" s="422"/>
      <c r="I13" s="422"/>
      <c r="J13" s="422"/>
      <c r="K13" s="422"/>
      <c r="L13" s="422"/>
      <c r="M13" s="422"/>
      <c r="N13" s="422"/>
      <c r="O13" s="443"/>
    </row>
    <row r="14" spans="1:15" s="128" customFormat="1" ht="16.5" customHeight="1" x14ac:dyDescent="0.15">
      <c r="A14" s="146"/>
      <c r="B14" s="148" t="s">
        <v>140</v>
      </c>
      <c r="C14" s="147"/>
      <c r="D14" s="445">
        <f>+D15-SUM(D7,D8,D12,D13)</f>
        <v>0</v>
      </c>
      <c r="E14" s="426">
        <f t="shared" ref="E14:G14" si="2">+E15-SUM(E7,E8,E12,E13)</f>
        <v>0</v>
      </c>
      <c r="F14" s="426">
        <f t="shared" si="2"/>
        <v>0</v>
      </c>
      <c r="G14" s="426">
        <f t="shared" si="2"/>
        <v>0</v>
      </c>
      <c r="H14" s="422"/>
      <c r="I14" s="422"/>
      <c r="J14" s="422"/>
      <c r="K14" s="422"/>
      <c r="L14" s="422"/>
      <c r="M14" s="422"/>
      <c r="N14" s="422"/>
      <c r="O14" s="443"/>
    </row>
    <row r="15" spans="1:15" s="128" customFormat="1" ht="16.5" customHeight="1" x14ac:dyDescent="0.15">
      <c r="A15" s="730" t="s">
        <v>139</v>
      </c>
      <c r="B15" s="731"/>
      <c r="C15" s="732"/>
      <c r="D15" s="445">
        <f>+'5-6 資金収支'!L18</f>
        <v>0</v>
      </c>
      <c r="E15" s="426">
        <f>+'5-6 資金収支 (2)'!L18</f>
        <v>0</v>
      </c>
      <c r="F15" s="426">
        <f>+'5-6 資金収支 (3)'!L18</f>
        <v>0</v>
      </c>
      <c r="G15" s="426">
        <f>+'5-6 資金収支 (4)'!L18</f>
        <v>0</v>
      </c>
      <c r="H15" s="426">
        <f t="shared" ref="H15:O15" si="3">SUM(H7:H8,H12:H14)</f>
        <v>0</v>
      </c>
      <c r="I15" s="426">
        <f t="shared" si="3"/>
        <v>0</v>
      </c>
      <c r="J15" s="426">
        <f t="shared" si="3"/>
        <v>0</v>
      </c>
      <c r="K15" s="426">
        <f t="shared" si="3"/>
        <v>0</v>
      </c>
      <c r="L15" s="426">
        <f t="shared" si="3"/>
        <v>0</v>
      </c>
      <c r="M15" s="426">
        <f t="shared" si="3"/>
        <v>0</v>
      </c>
      <c r="N15" s="426">
        <f t="shared" si="3"/>
        <v>0</v>
      </c>
      <c r="O15" s="446">
        <f t="shared" si="3"/>
        <v>0</v>
      </c>
    </row>
    <row r="16" spans="1:15" s="128" customFormat="1" ht="16.5" customHeight="1" x14ac:dyDescent="0.15">
      <c r="A16" s="146"/>
      <c r="B16" s="145" t="s">
        <v>138</v>
      </c>
      <c r="C16" s="143"/>
      <c r="D16" s="462">
        <f>+'5-6 資金収支'!L19</f>
        <v>0</v>
      </c>
      <c r="E16" s="428">
        <f>+'5-6 資金収支 (2)'!L19</f>
        <v>0</v>
      </c>
      <c r="F16" s="428">
        <f>+'5-6 資金収支 (3)'!L19</f>
        <v>0</v>
      </c>
      <c r="G16" s="428">
        <f>+'5-6 資金収支 (4)'!L19</f>
        <v>0</v>
      </c>
      <c r="H16" s="423"/>
      <c r="I16" s="423"/>
      <c r="J16" s="423"/>
      <c r="K16" s="423"/>
      <c r="L16" s="423"/>
      <c r="M16" s="423"/>
      <c r="N16" s="423"/>
      <c r="O16" s="424"/>
    </row>
    <row r="17" spans="1:15" s="128" customFormat="1" ht="16.5" customHeight="1" x14ac:dyDescent="0.15">
      <c r="A17" s="146"/>
      <c r="B17" s="145" t="s">
        <v>137</v>
      </c>
      <c r="C17" s="143"/>
      <c r="D17" s="462">
        <f>+'5-6 資金収支'!L20</f>
        <v>0</v>
      </c>
      <c r="E17" s="428">
        <f>+'5-6 資金収支 (2)'!L20</f>
        <v>0</v>
      </c>
      <c r="F17" s="428">
        <f>+'5-6 資金収支 (3)'!L20</f>
        <v>0</v>
      </c>
      <c r="G17" s="428">
        <f>+'5-6 資金収支 (4)'!L20</f>
        <v>0</v>
      </c>
      <c r="H17" s="423"/>
      <c r="I17" s="423"/>
      <c r="J17" s="423"/>
      <c r="K17" s="423"/>
      <c r="L17" s="423"/>
      <c r="M17" s="423"/>
      <c r="N17" s="423"/>
      <c r="O17" s="424"/>
    </row>
    <row r="18" spans="1:15" s="128" customFormat="1" ht="16.5" customHeight="1" x14ac:dyDescent="0.15">
      <c r="A18" s="146"/>
      <c r="B18" s="145" t="s">
        <v>136</v>
      </c>
      <c r="C18" s="143"/>
      <c r="D18" s="462">
        <f>+'5-6 資金収支'!L30</f>
        <v>0</v>
      </c>
      <c r="E18" s="428">
        <f>+'5-6 資金収支 (2)'!L30</f>
        <v>0</v>
      </c>
      <c r="F18" s="428">
        <f>+'5-6 資金収支 (3)'!L30</f>
        <v>0</v>
      </c>
      <c r="G18" s="428">
        <f>+'5-6 資金収支 (4)'!L30</f>
        <v>0</v>
      </c>
      <c r="H18" s="423"/>
      <c r="I18" s="423"/>
      <c r="J18" s="423"/>
      <c r="K18" s="423"/>
      <c r="L18" s="423"/>
      <c r="M18" s="423"/>
      <c r="N18" s="423"/>
      <c r="O18" s="424"/>
    </row>
    <row r="19" spans="1:15" s="128" customFormat="1" ht="16.5" customHeight="1" x14ac:dyDescent="0.15">
      <c r="A19" s="146"/>
      <c r="B19" s="145" t="s">
        <v>135</v>
      </c>
      <c r="C19" s="143"/>
      <c r="D19" s="462">
        <f>+D20-SUM(D16:D18)</f>
        <v>0</v>
      </c>
      <c r="E19" s="428">
        <f t="shared" ref="E19:G19" si="4">+E20-SUM(E16:E18)</f>
        <v>0</v>
      </c>
      <c r="F19" s="428">
        <f t="shared" si="4"/>
        <v>0</v>
      </c>
      <c r="G19" s="428">
        <f t="shared" si="4"/>
        <v>0</v>
      </c>
      <c r="H19" s="423"/>
      <c r="I19" s="423"/>
      <c r="J19" s="423"/>
      <c r="K19" s="423"/>
      <c r="L19" s="423"/>
      <c r="M19" s="423"/>
      <c r="N19" s="423"/>
      <c r="O19" s="424"/>
    </row>
    <row r="20" spans="1:15" s="128" customFormat="1" ht="16.5" customHeight="1" x14ac:dyDescent="0.15">
      <c r="A20" s="145" t="s">
        <v>134</v>
      </c>
      <c r="B20" s="144"/>
      <c r="C20" s="143"/>
      <c r="D20" s="462">
        <f>+'5-6 資金収支'!L43</f>
        <v>0</v>
      </c>
      <c r="E20" s="428">
        <f>+'5-6 資金収支 (2)'!L43</f>
        <v>0</v>
      </c>
      <c r="F20" s="428">
        <f>+'5-6 資金収支 (3)'!L43</f>
        <v>0</v>
      </c>
      <c r="G20" s="428">
        <f>+'5-6 資金収支 (4)'!L43</f>
        <v>0</v>
      </c>
      <c r="H20" s="426">
        <f t="shared" ref="H20:O20" si="5">SUM(H16:H19)</f>
        <v>0</v>
      </c>
      <c r="I20" s="426">
        <f t="shared" si="5"/>
        <v>0</v>
      </c>
      <c r="J20" s="426">
        <f t="shared" si="5"/>
        <v>0</v>
      </c>
      <c r="K20" s="426">
        <f t="shared" si="5"/>
        <v>0</v>
      </c>
      <c r="L20" s="426">
        <f t="shared" si="5"/>
        <v>0</v>
      </c>
      <c r="M20" s="426">
        <f t="shared" si="5"/>
        <v>0</v>
      </c>
      <c r="N20" s="426">
        <f t="shared" si="5"/>
        <v>0</v>
      </c>
      <c r="O20" s="446">
        <f t="shared" si="5"/>
        <v>0</v>
      </c>
    </row>
    <row r="21" spans="1:15" s="128" customFormat="1" ht="16.5" customHeight="1" x14ac:dyDescent="0.15">
      <c r="A21" s="142" t="s">
        <v>133</v>
      </c>
      <c r="B21" s="141"/>
      <c r="C21" s="140"/>
      <c r="D21" s="462">
        <f>D15-D20</f>
        <v>0</v>
      </c>
      <c r="E21" s="428">
        <v>0</v>
      </c>
      <c r="F21" s="428">
        <v>0</v>
      </c>
      <c r="G21" s="428">
        <f t="shared" ref="G21:O21" si="6">G15-G20</f>
        <v>0</v>
      </c>
      <c r="H21" s="463">
        <f t="shared" si="6"/>
        <v>0</v>
      </c>
      <c r="I21" s="463">
        <f t="shared" si="6"/>
        <v>0</v>
      </c>
      <c r="J21" s="463">
        <f t="shared" si="6"/>
        <v>0</v>
      </c>
      <c r="K21" s="463">
        <f t="shared" si="6"/>
        <v>0</v>
      </c>
      <c r="L21" s="463">
        <f t="shared" si="6"/>
        <v>0</v>
      </c>
      <c r="M21" s="463">
        <f t="shared" si="6"/>
        <v>0</v>
      </c>
      <c r="N21" s="463">
        <f t="shared" si="6"/>
        <v>0</v>
      </c>
      <c r="O21" s="464">
        <f t="shared" si="6"/>
        <v>0</v>
      </c>
    </row>
    <row r="22" spans="1:15" s="128" customFormat="1" ht="16.5" customHeight="1" x14ac:dyDescent="0.15">
      <c r="A22" s="145" t="s">
        <v>132</v>
      </c>
      <c r="B22" s="144"/>
      <c r="C22" s="143"/>
      <c r="D22" s="462">
        <f>+'5-6 資金収支'!L48</f>
        <v>0</v>
      </c>
      <c r="E22" s="428">
        <f>+'5-6 資金収支 (2)'!L48</f>
        <v>0</v>
      </c>
      <c r="F22" s="428">
        <f>+'5-6 資金収支 (3)'!L48</f>
        <v>0</v>
      </c>
      <c r="G22" s="428">
        <f>+'5-6 資金収支 (4)'!L48</f>
        <v>0</v>
      </c>
      <c r="H22" s="423"/>
      <c r="I22" s="423"/>
      <c r="J22" s="423"/>
      <c r="K22" s="423"/>
      <c r="L22" s="423"/>
      <c r="M22" s="423"/>
      <c r="N22" s="423"/>
      <c r="O22" s="424"/>
    </row>
    <row r="23" spans="1:15" s="128" customFormat="1" ht="16.5" customHeight="1" x14ac:dyDescent="0.15">
      <c r="A23" s="145" t="s">
        <v>131</v>
      </c>
      <c r="B23" s="144"/>
      <c r="C23" s="143"/>
      <c r="D23" s="462">
        <f>+'5-6 資金収支'!L52</f>
        <v>0</v>
      </c>
      <c r="E23" s="428">
        <f>+'5-6 資金収支 (2)'!L52</f>
        <v>0</v>
      </c>
      <c r="F23" s="428">
        <f>+'5-6 資金収支 (3)'!L52</f>
        <v>0</v>
      </c>
      <c r="G23" s="428">
        <f>+'5-6 資金収支 (4)'!L52</f>
        <v>0</v>
      </c>
      <c r="H23" s="423"/>
      <c r="I23" s="423"/>
      <c r="J23" s="423"/>
      <c r="K23" s="423"/>
      <c r="L23" s="423"/>
      <c r="M23" s="423"/>
      <c r="N23" s="423"/>
      <c r="O23" s="424"/>
    </row>
    <row r="24" spans="1:15" s="128" customFormat="1" ht="16.5" customHeight="1" x14ac:dyDescent="0.15">
      <c r="A24" s="142" t="s">
        <v>130</v>
      </c>
      <c r="B24" s="141"/>
      <c r="C24" s="140"/>
      <c r="D24" s="462">
        <f>D22-D23</f>
        <v>0</v>
      </c>
      <c r="E24" s="428">
        <f t="shared" ref="E24:G24" si="7">E22-E23</f>
        <v>0</v>
      </c>
      <c r="F24" s="428">
        <f t="shared" si="7"/>
        <v>0</v>
      </c>
      <c r="G24" s="428">
        <f t="shared" si="7"/>
        <v>0</v>
      </c>
      <c r="H24" s="463">
        <f t="shared" ref="H24:O24" si="8">H22-H23</f>
        <v>0</v>
      </c>
      <c r="I24" s="463">
        <f t="shared" si="8"/>
        <v>0</v>
      </c>
      <c r="J24" s="463">
        <f t="shared" si="8"/>
        <v>0</v>
      </c>
      <c r="K24" s="463">
        <f t="shared" si="8"/>
        <v>0</v>
      </c>
      <c r="L24" s="463">
        <f t="shared" si="8"/>
        <v>0</v>
      </c>
      <c r="M24" s="463">
        <f t="shared" si="8"/>
        <v>0</v>
      </c>
      <c r="N24" s="463">
        <f t="shared" si="8"/>
        <v>0</v>
      </c>
      <c r="O24" s="464">
        <f t="shared" si="8"/>
        <v>0</v>
      </c>
    </row>
    <row r="25" spans="1:15" s="128" customFormat="1" ht="16.5" customHeight="1" x14ac:dyDescent="0.15">
      <c r="A25" s="145" t="s">
        <v>129</v>
      </c>
      <c r="B25" s="144"/>
      <c r="C25" s="143"/>
      <c r="D25" s="462">
        <f>+'5-6 資金収支'!L58</f>
        <v>0</v>
      </c>
      <c r="E25" s="428">
        <f>+'5-6 資金収支 (2)'!L58</f>
        <v>0</v>
      </c>
      <c r="F25" s="428">
        <f>+'5-6 資金収支 (3)'!L58</f>
        <v>0</v>
      </c>
      <c r="G25" s="428">
        <f>+'5-6 資金収支 (4)'!L58</f>
        <v>0</v>
      </c>
      <c r="H25" s="423"/>
      <c r="I25" s="423"/>
      <c r="J25" s="423"/>
      <c r="K25" s="423"/>
      <c r="L25" s="423"/>
      <c r="M25" s="423"/>
      <c r="N25" s="423"/>
      <c r="O25" s="424"/>
    </row>
    <row r="26" spans="1:15" s="128" customFormat="1" ht="16.5" customHeight="1" x14ac:dyDescent="0.15">
      <c r="A26" s="145" t="s">
        <v>128</v>
      </c>
      <c r="B26" s="144"/>
      <c r="C26" s="143"/>
      <c r="D26" s="462">
        <f>+'5-6 資金収支'!L63</f>
        <v>0</v>
      </c>
      <c r="E26" s="428">
        <f>+'5-6 資金収支 (2)'!L63</f>
        <v>0</v>
      </c>
      <c r="F26" s="428">
        <f>+'5-6 資金収支 (3)'!L63</f>
        <v>0</v>
      </c>
      <c r="G26" s="428">
        <f>+'5-6 資金収支 (4)'!L63</f>
        <v>0</v>
      </c>
      <c r="H26" s="423"/>
      <c r="I26" s="423"/>
      <c r="J26" s="423"/>
      <c r="K26" s="423"/>
      <c r="L26" s="423"/>
      <c r="M26" s="423"/>
      <c r="N26" s="423"/>
      <c r="O26" s="424"/>
    </row>
    <row r="27" spans="1:15" s="128" customFormat="1" ht="16.5" customHeight="1" x14ac:dyDescent="0.15">
      <c r="A27" s="142" t="s">
        <v>127</v>
      </c>
      <c r="B27" s="141"/>
      <c r="C27" s="140"/>
      <c r="D27" s="462">
        <f>D25-D26</f>
        <v>0</v>
      </c>
      <c r="E27" s="428">
        <f t="shared" ref="E27:F27" si="9">E25-E26</f>
        <v>0</v>
      </c>
      <c r="F27" s="428">
        <f t="shared" si="9"/>
        <v>0</v>
      </c>
      <c r="G27" s="428">
        <f t="shared" ref="G27:O27" si="10">G25-G26</f>
        <v>0</v>
      </c>
      <c r="H27" s="463">
        <f t="shared" si="10"/>
        <v>0</v>
      </c>
      <c r="I27" s="463">
        <f t="shared" si="10"/>
        <v>0</v>
      </c>
      <c r="J27" s="463">
        <f t="shared" si="10"/>
        <v>0</v>
      </c>
      <c r="K27" s="463">
        <f t="shared" si="10"/>
        <v>0</v>
      </c>
      <c r="L27" s="463">
        <f t="shared" si="10"/>
        <v>0</v>
      </c>
      <c r="M27" s="463">
        <f t="shared" si="10"/>
        <v>0</v>
      </c>
      <c r="N27" s="463">
        <f t="shared" si="10"/>
        <v>0</v>
      </c>
      <c r="O27" s="464">
        <f t="shared" si="10"/>
        <v>0</v>
      </c>
    </row>
    <row r="28" spans="1:15" s="128" customFormat="1" ht="16.5" customHeight="1" x14ac:dyDescent="0.15">
      <c r="A28" s="727" t="s">
        <v>126</v>
      </c>
      <c r="B28" s="139" t="s">
        <v>125</v>
      </c>
      <c r="C28" s="138"/>
      <c r="D28" s="579">
        <f>+'5-6 資金収支'!L40</f>
        <v>0</v>
      </c>
      <c r="E28" s="580">
        <f>+'5-6 資金収支 (2)'!L40</f>
        <v>0</v>
      </c>
      <c r="F28" s="580">
        <f>+'5-6 資金収支 (3)'!L40</f>
        <v>0</v>
      </c>
      <c r="G28" s="580">
        <f>+'5-6 資金収支 (4)'!L40</f>
        <v>0</v>
      </c>
      <c r="H28" s="448"/>
      <c r="I28" s="448"/>
      <c r="J28" s="448"/>
      <c r="K28" s="448"/>
      <c r="L28" s="448"/>
      <c r="M28" s="448"/>
      <c r="N28" s="448"/>
      <c r="O28" s="449"/>
    </row>
    <row r="29" spans="1:15" s="128" customFormat="1" ht="16.5" customHeight="1" x14ac:dyDescent="0.15">
      <c r="A29" s="728"/>
      <c r="B29" s="139" t="s">
        <v>124</v>
      </c>
      <c r="C29" s="138"/>
      <c r="D29" s="450"/>
      <c r="E29" s="451"/>
      <c r="F29" s="451"/>
      <c r="G29" s="451"/>
      <c r="H29" s="451"/>
      <c r="I29" s="451"/>
      <c r="J29" s="451"/>
      <c r="K29" s="451"/>
      <c r="L29" s="451"/>
      <c r="M29" s="451"/>
      <c r="N29" s="451"/>
      <c r="O29" s="452"/>
    </row>
    <row r="30" spans="1:15" s="128" customFormat="1" ht="16.5" customHeight="1" thickBot="1" x14ac:dyDescent="0.2">
      <c r="A30" s="729"/>
      <c r="B30" s="137" t="s">
        <v>123</v>
      </c>
      <c r="C30" s="137"/>
      <c r="D30" s="582">
        <f>D28+D29</f>
        <v>0</v>
      </c>
      <c r="E30" s="454">
        <f t="shared" ref="E30:G30" si="11">E28+E29</f>
        <v>0</v>
      </c>
      <c r="F30" s="454">
        <f t="shared" si="11"/>
        <v>0</v>
      </c>
      <c r="G30" s="454">
        <f t="shared" si="11"/>
        <v>0</v>
      </c>
      <c r="H30" s="454">
        <f t="shared" ref="H30:O30" si="12">H28+H29</f>
        <v>0</v>
      </c>
      <c r="I30" s="454">
        <f t="shared" si="12"/>
        <v>0</v>
      </c>
      <c r="J30" s="454">
        <f t="shared" si="12"/>
        <v>0</v>
      </c>
      <c r="K30" s="454">
        <f t="shared" si="12"/>
        <v>0</v>
      </c>
      <c r="L30" s="454">
        <f t="shared" si="12"/>
        <v>0</v>
      </c>
      <c r="M30" s="454">
        <f t="shared" si="12"/>
        <v>0</v>
      </c>
      <c r="N30" s="454">
        <f t="shared" si="12"/>
        <v>0</v>
      </c>
      <c r="O30" s="455">
        <f t="shared" si="12"/>
        <v>0</v>
      </c>
    </row>
    <row r="31" spans="1:15" s="128" customFormat="1" ht="16.5" customHeight="1" thickTop="1" thickBot="1" x14ac:dyDescent="0.2">
      <c r="A31" s="136" t="s">
        <v>122</v>
      </c>
      <c r="B31" s="135"/>
      <c r="C31" s="134"/>
      <c r="D31" s="583">
        <f>D21+D24+D27</f>
        <v>0</v>
      </c>
      <c r="E31" s="457">
        <v>0</v>
      </c>
      <c r="F31" s="457">
        <v>0</v>
      </c>
      <c r="G31" s="457">
        <f t="shared" ref="G31:O31" si="13">G21+G24+G27</f>
        <v>0</v>
      </c>
      <c r="H31" s="457">
        <f t="shared" si="13"/>
        <v>0</v>
      </c>
      <c r="I31" s="457">
        <f t="shared" si="13"/>
        <v>0</v>
      </c>
      <c r="J31" s="457">
        <f t="shared" si="13"/>
        <v>0</v>
      </c>
      <c r="K31" s="457">
        <f t="shared" si="13"/>
        <v>0</v>
      </c>
      <c r="L31" s="457">
        <f t="shared" si="13"/>
        <v>0</v>
      </c>
      <c r="M31" s="457">
        <f t="shared" si="13"/>
        <v>0</v>
      </c>
      <c r="N31" s="457">
        <f t="shared" si="13"/>
        <v>0</v>
      </c>
      <c r="O31" s="458">
        <f t="shared" si="13"/>
        <v>0</v>
      </c>
    </row>
    <row r="32" spans="1:15" s="128" customFormat="1" ht="16.5" customHeight="1" thickTop="1" x14ac:dyDescent="0.15">
      <c r="A32" s="133" t="s">
        <v>121</v>
      </c>
      <c r="B32" s="132"/>
      <c r="C32" s="131"/>
      <c r="D32" s="584"/>
      <c r="E32" s="459">
        <f>D32+E31</f>
        <v>0</v>
      </c>
      <c r="F32" s="459">
        <f t="shared" ref="F32:O32" si="14">E32+F31</f>
        <v>0</v>
      </c>
      <c r="G32" s="459">
        <f t="shared" si="14"/>
        <v>0</v>
      </c>
      <c r="H32" s="459">
        <f t="shared" si="14"/>
        <v>0</v>
      </c>
      <c r="I32" s="459">
        <f t="shared" si="14"/>
        <v>0</v>
      </c>
      <c r="J32" s="459">
        <f t="shared" si="14"/>
        <v>0</v>
      </c>
      <c r="K32" s="459">
        <f t="shared" si="14"/>
        <v>0</v>
      </c>
      <c r="L32" s="459">
        <f t="shared" si="14"/>
        <v>0</v>
      </c>
      <c r="M32" s="459">
        <f t="shared" si="14"/>
        <v>0</v>
      </c>
      <c r="N32" s="459">
        <f t="shared" si="14"/>
        <v>0</v>
      </c>
      <c r="O32" s="461">
        <f t="shared" si="14"/>
        <v>0</v>
      </c>
    </row>
    <row r="33" spans="1:15" s="128" customFormat="1" ht="16.5" customHeight="1" x14ac:dyDescent="0.15">
      <c r="A33" s="130" t="s">
        <v>120</v>
      </c>
      <c r="B33" s="130"/>
      <c r="C33" s="130"/>
      <c r="G33" s="129"/>
      <c r="H33" s="129"/>
      <c r="I33" s="129"/>
      <c r="J33" s="129"/>
      <c r="K33" s="129"/>
      <c r="L33" s="129"/>
      <c r="M33" s="129"/>
      <c r="N33" s="129"/>
      <c r="O33" s="129"/>
    </row>
    <row r="34" spans="1:15" s="128" customFormat="1" ht="16.5" customHeight="1" x14ac:dyDescent="0.15">
      <c r="A34" s="130" t="s">
        <v>346</v>
      </c>
      <c r="B34" s="130"/>
      <c r="C34" s="130"/>
      <c r="G34" s="129"/>
      <c r="H34" s="129"/>
      <c r="I34" s="129"/>
      <c r="J34" s="129"/>
      <c r="K34" s="129"/>
      <c r="L34" s="129"/>
      <c r="M34" s="129"/>
      <c r="N34" s="129"/>
      <c r="O34" s="129"/>
    </row>
    <row r="35" spans="1:15" ht="16.5" customHeight="1" x14ac:dyDescent="0.15">
      <c r="A35" s="127"/>
      <c r="B35" s="126"/>
      <c r="C35" s="126"/>
      <c r="D35" s="125"/>
      <c r="E35" s="125"/>
      <c r="F35" s="125"/>
    </row>
  </sheetData>
  <mergeCells count="7">
    <mergeCell ref="A28:A30"/>
    <mergeCell ref="A15:C15"/>
    <mergeCell ref="A2:O2"/>
    <mergeCell ref="M4:O4"/>
    <mergeCell ref="G4:H4"/>
    <mergeCell ref="A6:B6"/>
    <mergeCell ref="M3:O3"/>
  </mergeCells>
  <phoneticPr fontId="2"/>
  <pageMargins left="0.78740157480314965" right="0.19685039370078741" top="0.59055118110236227" bottom="0.39370078740157483" header="0.59055118110236227" footer="0.31496062992125984"/>
  <pageSetup paperSize="9" scale="88" orientation="landscape" r:id="rId1"/>
  <headerFooter alignWithMargins="0">
    <oddFooter>&amp;L&amp;"ＭＳ 明朝,標準"&amp;9【書類番号27】&amp;C&amp;"ＭＳ 明朝,標準"&amp;9&amp;P&amp;R&amp;"ＭＳ 明朝,標準"&amp;9【令和６年４月募集】</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activeCell="A2" sqref="A2:M2"/>
    </sheetView>
  </sheetViews>
  <sheetFormatPr defaultColWidth="9" defaultRowHeight="16.5" customHeight="1" x14ac:dyDescent="0.15"/>
  <cols>
    <col min="1" max="1" width="1.75" style="123" customWidth="1"/>
    <col min="2" max="2" width="9.125" style="123" customWidth="1"/>
    <col min="3" max="3" width="30.5" style="123" customWidth="1"/>
    <col min="4" max="4" width="9.75" style="123" customWidth="1"/>
    <col min="5" max="10" width="9.75" style="124" customWidth="1"/>
    <col min="11" max="13" width="9.75" style="123" customWidth="1"/>
    <col min="14" max="16384" width="9" style="123"/>
  </cols>
  <sheetData>
    <row r="1" spans="1:13" ht="16.5" customHeight="1" x14ac:dyDescent="0.15">
      <c r="A1" s="62" t="s">
        <v>345</v>
      </c>
      <c r="B1" s="162"/>
      <c r="C1" s="162"/>
      <c r="D1" s="165"/>
      <c r="E1" s="164"/>
      <c r="F1" s="164"/>
      <c r="G1" s="164"/>
      <c r="H1" s="164"/>
      <c r="I1" s="164"/>
      <c r="J1" s="164"/>
    </row>
    <row r="2" spans="1:13" ht="16.5" customHeight="1" x14ac:dyDescent="0.15">
      <c r="A2" s="733" t="s">
        <v>172</v>
      </c>
      <c r="B2" s="733"/>
      <c r="C2" s="733"/>
      <c r="D2" s="733"/>
      <c r="E2" s="733"/>
      <c r="F2" s="733"/>
      <c r="G2" s="733"/>
      <c r="H2" s="733"/>
      <c r="I2" s="733"/>
      <c r="J2" s="733"/>
      <c r="K2" s="733"/>
      <c r="L2" s="733"/>
      <c r="M2" s="733"/>
    </row>
    <row r="3" spans="1:13" ht="16.5" customHeight="1" x14ac:dyDescent="0.15">
      <c r="A3" s="163"/>
      <c r="B3" s="163"/>
      <c r="C3" s="163"/>
      <c r="D3" s="163"/>
      <c r="E3" s="163"/>
      <c r="F3" s="163"/>
      <c r="G3" s="163"/>
      <c r="H3" s="163"/>
      <c r="I3" s="163"/>
      <c r="J3" s="159" t="s">
        <v>117</v>
      </c>
      <c r="K3" s="736">
        <f>+'5-2 償還計画'!H4</f>
        <v>0</v>
      </c>
      <c r="L3" s="736"/>
      <c r="M3" s="736"/>
    </row>
    <row r="4" spans="1:13" ht="16.5" customHeight="1" x14ac:dyDescent="0.15">
      <c r="B4" s="162"/>
      <c r="C4" s="162"/>
      <c r="D4" s="161"/>
      <c r="E4" s="735"/>
      <c r="F4" s="735"/>
      <c r="G4" s="160"/>
      <c r="H4" s="123"/>
      <c r="I4" s="123"/>
      <c r="J4" s="159" t="s">
        <v>118</v>
      </c>
      <c r="K4" s="736">
        <f>+'5-4 資金計画'!L3</f>
        <v>0</v>
      </c>
      <c r="L4" s="736"/>
      <c r="M4" s="736"/>
    </row>
    <row r="5" spans="1:13" ht="16.5" customHeight="1" x14ac:dyDescent="0.15">
      <c r="E5" s="158"/>
      <c r="F5" s="158"/>
      <c r="G5" s="158"/>
      <c r="H5" s="158"/>
      <c r="I5" s="158"/>
      <c r="J5" s="158"/>
      <c r="K5" s="158"/>
      <c r="L5" s="158"/>
      <c r="M5" s="157" t="s">
        <v>15</v>
      </c>
    </row>
    <row r="6" spans="1:13" ht="16.5" customHeight="1" x14ac:dyDescent="0.15">
      <c r="A6" s="730"/>
      <c r="B6" s="731"/>
      <c r="C6" s="156"/>
      <c r="D6" s="153" t="s">
        <v>171</v>
      </c>
      <c r="E6" s="152" t="s">
        <v>170</v>
      </c>
      <c r="F6" s="152" t="s">
        <v>169</v>
      </c>
      <c r="G6" s="152" t="s">
        <v>168</v>
      </c>
      <c r="H6" s="152" t="s">
        <v>167</v>
      </c>
      <c r="I6" s="152" t="s">
        <v>166</v>
      </c>
      <c r="J6" s="152" t="s">
        <v>165</v>
      </c>
      <c r="K6" s="152" t="s">
        <v>164</v>
      </c>
      <c r="L6" s="152" t="s">
        <v>163</v>
      </c>
      <c r="M6" s="151" t="s">
        <v>162</v>
      </c>
    </row>
    <row r="7" spans="1:13" ht="16.5" customHeight="1" x14ac:dyDescent="0.15">
      <c r="A7" s="146"/>
      <c r="B7" s="148" t="s">
        <v>147</v>
      </c>
      <c r="C7" s="147"/>
      <c r="D7" s="421"/>
      <c r="E7" s="422"/>
      <c r="F7" s="422"/>
      <c r="G7" s="422"/>
      <c r="H7" s="422"/>
      <c r="I7" s="422"/>
      <c r="J7" s="423"/>
      <c r="K7" s="423"/>
      <c r="L7" s="423"/>
      <c r="M7" s="424"/>
    </row>
    <row r="8" spans="1:13" ht="16.5" customHeight="1" x14ac:dyDescent="0.15">
      <c r="A8" s="146"/>
      <c r="B8" s="146" t="s">
        <v>146</v>
      </c>
      <c r="C8" s="147"/>
      <c r="D8" s="445">
        <f t="shared" ref="D8:M8" si="0">SUM(D9:D11)</f>
        <v>0</v>
      </c>
      <c r="E8" s="426">
        <f t="shared" si="0"/>
        <v>0</v>
      </c>
      <c r="F8" s="426">
        <f t="shared" si="0"/>
        <v>0</v>
      </c>
      <c r="G8" s="426">
        <f t="shared" si="0"/>
        <v>0</v>
      </c>
      <c r="H8" s="426">
        <f t="shared" si="0"/>
        <v>0</v>
      </c>
      <c r="I8" s="426">
        <f t="shared" si="0"/>
        <v>0</v>
      </c>
      <c r="J8" s="428">
        <f t="shared" si="0"/>
        <v>0</v>
      </c>
      <c r="K8" s="428">
        <f t="shared" si="0"/>
        <v>0</v>
      </c>
      <c r="L8" s="428">
        <f t="shared" si="0"/>
        <v>0</v>
      </c>
      <c r="M8" s="429">
        <f t="shared" si="0"/>
        <v>0</v>
      </c>
    </row>
    <row r="9" spans="1:13" ht="16.5" customHeight="1" x14ac:dyDescent="0.15">
      <c r="A9" s="146"/>
      <c r="B9" s="146"/>
      <c r="C9" s="150" t="s">
        <v>145</v>
      </c>
      <c r="D9" s="421"/>
      <c r="E9" s="422"/>
      <c r="F9" s="422"/>
      <c r="G9" s="422"/>
      <c r="H9" s="422"/>
      <c r="I9" s="422"/>
      <c r="J9" s="423"/>
      <c r="K9" s="423"/>
      <c r="L9" s="423"/>
      <c r="M9" s="424"/>
    </row>
    <row r="10" spans="1:13" ht="16.5" customHeight="1" x14ac:dyDescent="0.15">
      <c r="A10" s="146"/>
      <c r="B10" s="146"/>
      <c r="C10" s="149" t="s">
        <v>144</v>
      </c>
      <c r="D10" s="421"/>
      <c r="E10" s="422"/>
      <c r="F10" s="422"/>
      <c r="G10" s="422"/>
      <c r="H10" s="422"/>
      <c r="I10" s="422"/>
      <c r="J10" s="423"/>
      <c r="K10" s="423"/>
      <c r="L10" s="423"/>
      <c r="M10" s="424"/>
    </row>
    <row r="11" spans="1:13" ht="16.5" customHeight="1" x14ac:dyDescent="0.15">
      <c r="A11" s="146"/>
      <c r="B11" s="148"/>
      <c r="C11" s="149" t="s">
        <v>143</v>
      </c>
      <c r="D11" s="421"/>
      <c r="E11" s="422"/>
      <c r="F11" s="422"/>
      <c r="G11" s="422"/>
      <c r="H11" s="422"/>
      <c r="I11" s="422"/>
      <c r="J11" s="423"/>
      <c r="K11" s="423"/>
      <c r="L11" s="423"/>
      <c r="M11" s="424"/>
    </row>
    <row r="12" spans="1:13" ht="16.5" customHeight="1" x14ac:dyDescent="0.15">
      <c r="A12" s="146"/>
      <c r="B12" s="148" t="s">
        <v>142</v>
      </c>
      <c r="C12" s="147"/>
      <c r="D12" s="421"/>
      <c r="E12" s="422"/>
      <c r="F12" s="422"/>
      <c r="G12" s="422"/>
      <c r="H12" s="422"/>
      <c r="I12" s="422"/>
      <c r="J12" s="422"/>
      <c r="K12" s="422"/>
      <c r="L12" s="422"/>
      <c r="M12" s="443"/>
    </row>
    <row r="13" spans="1:13" s="128" customFormat="1" ht="16.5" customHeight="1" x14ac:dyDescent="0.15">
      <c r="A13" s="146"/>
      <c r="B13" s="148" t="s">
        <v>141</v>
      </c>
      <c r="C13" s="147"/>
      <c r="D13" s="421"/>
      <c r="E13" s="422"/>
      <c r="F13" s="422"/>
      <c r="G13" s="422"/>
      <c r="H13" s="422"/>
      <c r="I13" s="422"/>
      <c r="J13" s="422"/>
      <c r="K13" s="422"/>
      <c r="L13" s="422"/>
      <c r="M13" s="443"/>
    </row>
    <row r="14" spans="1:13" s="128" customFormat="1" ht="16.5" customHeight="1" x14ac:dyDescent="0.15">
      <c r="A14" s="146"/>
      <c r="B14" s="148" t="s">
        <v>140</v>
      </c>
      <c r="C14" s="147"/>
      <c r="D14" s="421"/>
      <c r="E14" s="422"/>
      <c r="F14" s="422"/>
      <c r="G14" s="422"/>
      <c r="H14" s="422"/>
      <c r="I14" s="422"/>
      <c r="J14" s="422"/>
      <c r="K14" s="422"/>
      <c r="L14" s="422"/>
      <c r="M14" s="443"/>
    </row>
    <row r="15" spans="1:13" ht="16.5" customHeight="1" x14ac:dyDescent="0.15">
      <c r="A15" s="730" t="s">
        <v>139</v>
      </c>
      <c r="B15" s="731"/>
      <c r="C15" s="732"/>
      <c r="D15" s="445">
        <f t="shared" ref="D15:M15" si="1">SUM(D7:D8,D12:D14)</f>
        <v>0</v>
      </c>
      <c r="E15" s="426">
        <f t="shared" si="1"/>
        <v>0</v>
      </c>
      <c r="F15" s="426">
        <f t="shared" si="1"/>
        <v>0</v>
      </c>
      <c r="G15" s="426">
        <f t="shared" si="1"/>
        <v>0</v>
      </c>
      <c r="H15" s="426">
        <f t="shared" si="1"/>
        <v>0</v>
      </c>
      <c r="I15" s="426">
        <f t="shared" si="1"/>
        <v>0</v>
      </c>
      <c r="J15" s="426">
        <f t="shared" si="1"/>
        <v>0</v>
      </c>
      <c r="K15" s="426">
        <f t="shared" si="1"/>
        <v>0</v>
      </c>
      <c r="L15" s="426">
        <f t="shared" si="1"/>
        <v>0</v>
      </c>
      <c r="M15" s="446">
        <f t="shared" si="1"/>
        <v>0</v>
      </c>
    </row>
    <row r="16" spans="1:13" ht="16.5" customHeight="1" x14ac:dyDescent="0.15">
      <c r="A16" s="146"/>
      <c r="B16" s="145" t="s">
        <v>138</v>
      </c>
      <c r="C16" s="143"/>
      <c r="D16" s="444"/>
      <c r="E16" s="423"/>
      <c r="F16" s="423"/>
      <c r="G16" s="423"/>
      <c r="H16" s="423"/>
      <c r="I16" s="423"/>
      <c r="J16" s="423"/>
      <c r="K16" s="423"/>
      <c r="L16" s="423"/>
      <c r="M16" s="424"/>
    </row>
    <row r="17" spans="1:13" ht="16.5" customHeight="1" x14ac:dyDescent="0.15">
      <c r="A17" s="146"/>
      <c r="B17" s="145" t="s">
        <v>137</v>
      </c>
      <c r="C17" s="143"/>
      <c r="D17" s="444"/>
      <c r="E17" s="423"/>
      <c r="F17" s="423"/>
      <c r="G17" s="423"/>
      <c r="H17" s="423"/>
      <c r="I17" s="423"/>
      <c r="J17" s="423"/>
      <c r="K17" s="423"/>
      <c r="L17" s="423"/>
      <c r="M17" s="424"/>
    </row>
    <row r="18" spans="1:13" ht="16.5" customHeight="1" x14ac:dyDescent="0.15">
      <c r="A18" s="146"/>
      <c r="B18" s="145" t="s">
        <v>136</v>
      </c>
      <c r="C18" s="143"/>
      <c r="D18" s="444"/>
      <c r="E18" s="423"/>
      <c r="F18" s="423"/>
      <c r="G18" s="423"/>
      <c r="H18" s="423"/>
      <c r="I18" s="423"/>
      <c r="J18" s="423"/>
      <c r="K18" s="423"/>
      <c r="L18" s="423"/>
      <c r="M18" s="424"/>
    </row>
    <row r="19" spans="1:13" ht="16.5" customHeight="1" x14ac:dyDescent="0.15">
      <c r="A19" s="146"/>
      <c r="B19" s="145" t="s">
        <v>135</v>
      </c>
      <c r="C19" s="143"/>
      <c r="D19" s="444"/>
      <c r="E19" s="423"/>
      <c r="F19" s="423"/>
      <c r="G19" s="423"/>
      <c r="H19" s="423"/>
      <c r="I19" s="423"/>
      <c r="J19" s="423"/>
      <c r="K19" s="423"/>
      <c r="L19" s="423"/>
      <c r="M19" s="424"/>
    </row>
    <row r="20" spans="1:13" ht="16.5" customHeight="1" x14ac:dyDescent="0.15">
      <c r="A20" s="145" t="s">
        <v>134</v>
      </c>
      <c r="B20" s="144"/>
      <c r="C20" s="143"/>
      <c r="D20" s="425">
        <f t="shared" ref="D20:M20" si="2">SUM(D16:D19)</f>
        <v>0</v>
      </c>
      <c r="E20" s="426">
        <f t="shared" si="2"/>
        <v>0</v>
      </c>
      <c r="F20" s="426">
        <f t="shared" si="2"/>
        <v>0</v>
      </c>
      <c r="G20" s="426">
        <f t="shared" si="2"/>
        <v>0</v>
      </c>
      <c r="H20" s="426">
        <f t="shared" si="2"/>
        <v>0</v>
      </c>
      <c r="I20" s="426">
        <f t="shared" si="2"/>
        <v>0</v>
      </c>
      <c r="J20" s="426">
        <f t="shared" si="2"/>
        <v>0</v>
      </c>
      <c r="K20" s="426">
        <f t="shared" si="2"/>
        <v>0</v>
      </c>
      <c r="L20" s="426">
        <f t="shared" si="2"/>
        <v>0</v>
      </c>
      <c r="M20" s="446">
        <f t="shared" si="2"/>
        <v>0</v>
      </c>
    </row>
    <row r="21" spans="1:13" ht="16.5" customHeight="1" x14ac:dyDescent="0.15">
      <c r="A21" s="142" t="s">
        <v>133</v>
      </c>
      <c r="B21" s="141"/>
      <c r="C21" s="140"/>
      <c r="D21" s="465">
        <f t="shared" ref="D21:M21" si="3">D15-D20</f>
        <v>0</v>
      </c>
      <c r="E21" s="463">
        <f t="shared" si="3"/>
        <v>0</v>
      </c>
      <c r="F21" s="463">
        <f t="shared" si="3"/>
        <v>0</v>
      </c>
      <c r="G21" s="463">
        <f t="shared" si="3"/>
        <v>0</v>
      </c>
      <c r="H21" s="463">
        <f t="shared" si="3"/>
        <v>0</v>
      </c>
      <c r="I21" s="463">
        <f t="shared" si="3"/>
        <v>0</v>
      </c>
      <c r="J21" s="463">
        <f t="shared" si="3"/>
        <v>0</v>
      </c>
      <c r="K21" s="463">
        <f t="shared" si="3"/>
        <v>0</v>
      </c>
      <c r="L21" s="463">
        <f t="shared" si="3"/>
        <v>0</v>
      </c>
      <c r="M21" s="464">
        <f t="shared" si="3"/>
        <v>0</v>
      </c>
    </row>
    <row r="22" spans="1:13" ht="16.5" customHeight="1" x14ac:dyDescent="0.15">
      <c r="A22" s="145" t="s">
        <v>132</v>
      </c>
      <c r="B22" s="144"/>
      <c r="C22" s="143"/>
      <c r="D22" s="444"/>
      <c r="E22" s="423"/>
      <c r="F22" s="423"/>
      <c r="G22" s="423"/>
      <c r="H22" s="423"/>
      <c r="I22" s="423"/>
      <c r="J22" s="423"/>
      <c r="K22" s="423"/>
      <c r="L22" s="423"/>
      <c r="M22" s="424"/>
    </row>
    <row r="23" spans="1:13" ht="16.5" customHeight="1" x14ac:dyDescent="0.15">
      <c r="A23" s="145" t="s">
        <v>131</v>
      </c>
      <c r="B23" s="144"/>
      <c r="C23" s="143"/>
      <c r="D23" s="444"/>
      <c r="E23" s="423"/>
      <c r="F23" s="423"/>
      <c r="G23" s="423"/>
      <c r="H23" s="423"/>
      <c r="I23" s="423"/>
      <c r="J23" s="423"/>
      <c r="K23" s="423"/>
      <c r="L23" s="423"/>
      <c r="M23" s="424"/>
    </row>
    <row r="24" spans="1:13" ht="16.5" customHeight="1" x14ac:dyDescent="0.15">
      <c r="A24" s="142" t="s">
        <v>130</v>
      </c>
      <c r="B24" s="141"/>
      <c r="C24" s="140"/>
      <c r="D24" s="465">
        <f t="shared" ref="D24:M24" si="4">D22-D23</f>
        <v>0</v>
      </c>
      <c r="E24" s="463">
        <f t="shared" si="4"/>
        <v>0</v>
      </c>
      <c r="F24" s="463">
        <f t="shared" si="4"/>
        <v>0</v>
      </c>
      <c r="G24" s="463">
        <f t="shared" si="4"/>
        <v>0</v>
      </c>
      <c r="H24" s="463">
        <f t="shared" si="4"/>
        <v>0</v>
      </c>
      <c r="I24" s="463">
        <f t="shared" si="4"/>
        <v>0</v>
      </c>
      <c r="J24" s="463">
        <f t="shared" si="4"/>
        <v>0</v>
      </c>
      <c r="K24" s="463">
        <f t="shared" si="4"/>
        <v>0</v>
      </c>
      <c r="L24" s="463">
        <f t="shared" si="4"/>
        <v>0</v>
      </c>
      <c r="M24" s="464">
        <f t="shared" si="4"/>
        <v>0</v>
      </c>
    </row>
    <row r="25" spans="1:13" ht="16.5" customHeight="1" x14ac:dyDescent="0.15">
      <c r="A25" s="145" t="s">
        <v>129</v>
      </c>
      <c r="B25" s="144"/>
      <c r="C25" s="143"/>
      <c r="D25" s="444"/>
      <c r="E25" s="423"/>
      <c r="F25" s="423"/>
      <c r="G25" s="423"/>
      <c r="H25" s="423"/>
      <c r="I25" s="423"/>
      <c r="J25" s="423"/>
      <c r="K25" s="423"/>
      <c r="L25" s="423"/>
      <c r="M25" s="424"/>
    </row>
    <row r="26" spans="1:13" ht="16.5" customHeight="1" x14ac:dyDescent="0.15">
      <c r="A26" s="145" t="s">
        <v>128</v>
      </c>
      <c r="B26" s="144"/>
      <c r="C26" s="143"/>
      <c r="D26" s="444"/>
      <c r="E26" s="423"/>
      <c r="F26" s="423"/>
      <c r="G26" s="423"/>
      <c r="H26" s="423"/>
      <c r="I26" s="423"/>
      <c r="J26" s="423"/>
      <c r="K26" s="423"/>
      <c r="L26" s="423"/>
      <c r="M26" s="424"/>
    </row>
    <row r="27" spans="1:13" ht="16.5" customHeight="1" x14ac:dyDescent="0.15">
      <c r="A27" s="142" t="s">
        <v>127</v>
      </c>
      <c r="B27" s="141"/>
      <c r="C27" s="140"/>
      <c r="D27" s="465">
        <f t="shared" ref="D27:M27" si="5">D25-D26</f>
        <v>0</v>
      </c>
      <c r="E27" s="463">
        <f t="shared" si="5"/>
        <v>0</v>
      </c>
      <c r="F27" s="463">
        <f t="shared" si="5"/>
        <v>0</v>
      </c>
      <c r="G27" s="463">
        <f t="shared" si="5"/>
        <v>0</v>
      </c>
      <c r="H27" s="463">
        <f t="shared" si="5"/>
        <v>0</v>
      </c>
      <c r="I27" s="463">
        <f t="shared" si="5"/>
        <v>0</v>
      </c>
      <c r="J27" s="463">
        <f t="shared" si="5"/>
        <v>0</v>
      </c>
      <c r="K27" s="463">
        <f t="shared" si="5"/>
        <v>0</v>
      </c>
      <c r="L27" s="463">
        <f t="shared" si="5"/>
        <v>0</v>
      </c>
      <c r="M27" s="464">
        <f t="shared" si="5"/>
        <v>0</v>
      </c>
    </row>
    <row r="28" spans="1:13" ht="16.5" customHeight="1" x14ac:dyDescent="0.15">
      <c r="A28" s="727" t="s">
        <v>126</v>
      </c>
      <c r="B28" s="139" t="s">
        <v>125</v>
      </c>
      <c r="C28" s="138"/>
      <c r="D28" s="447"/>
      <c r="E28" s="448"/>
      <c r="F28" s="448"/>
      <c r="G28" s="448"/>
      <c r="H28" s="448"/>
      <c r="I28" s="448"/>
      <c r="J28" s="448"/>
      <c r="K28" s="448"/>
      <c r="L28" s="448"/>
      <c r="M28" s="449"/>
    </row>
    <row r="29" spans="1:13" ht="16.5" customHeight="1" x14ac:dyDescent="0.15">
      <c r="A29" s="728"/>
      <c r="B29" s="139" t="s">
        <v>124</v>
      </c>
      <c r="C29" s="138"/>
      <c r="D29" s="450"/>
      <c r="E29" s="451"/>
      <c r="F29" s="451"/>
      <c r="G29" s="451"/>
      <c r="H29" s="451"/>
      <c r="I29" s="451"/>
      <c r="J29" s="451"/>
      <c r="K29" s="451"/>
      <c r="L29" s="451"/>
      <c r="M29" s="452"/>
    </row>
    <row r="30" spans="1:13" ht="16.5" customHeight="1" thickBot="1" x14ac:dyDescent="0.2">
      <c r="A30" s="729"/>
      <c r="B30" s="137" t="s">
        <v>123</v>
      </c>
      <c r="C30" s="137"/>
      <c r="D30" s="453">
        <f t="shared" ref="D30:M30" si="6">D28+D29</f>
        <v>0</v>
      </c>
      <c r="E30" s="454">
        <f t="shared" si="6"/>
        <v>0</v>
      </c>
      <c r="F30" s="454">
        <f t="shared" si="6"/>
        <v>0</v>
      </c>
      <c r="G30" s="454">
        <f t="shared" si="6"/>
        <v>0</v>
      </c>
      <c r="H30" s="454">
        <f t="shared" si="6"/>
        <v>0</v>
      </c>
      <c r="I30" s="454">
        <f t="shared" si="6"/>
        <v>0</v>
      </c>
      <c r="J30" s="454">
        <f t="shared" si="6"/>
        <v>0</v>
      </c>
      <c r="K30" s="454">
        <f t="shared" si="6"/>
        <v>0</v>
      </c>
      <c r="L30" s="454">
        <f t="shared" si="6"/>
        <v>0</v>
      </c>
      <c r="M30" s="455">
        <f t="shared" si="6"/>
        <v>0</v>
      </c>
    </row>
    <row r="31" spans="1:13" ht="16.5" customHeight="1" thickTop="1" thickBot="1" x14ac:dyDescent="0.2">
      <c r="A31" s="136" t="s">
        <v>122</v>
      </c>
      <c r="B31" s="135"/>
      <c r="C31" s="134"/>
      <c r="D31" s="456">
        <f t="shared" ref="D31:M31" si="7">D21+D24+D27</f>
        <v>0</v>
      </c>
      <c r="E31" s="457">
        <f t="shared" si="7"/>
        <v>0</v>
      </c>
      <c r="F31" s="457">
        <f t="shared" si="7"/>
        <v>0</v>
      </c>
      <c r="G31" s="457">
        <f t="shared" si="7"/>
        <v>0</v>
      </c>
      <c r="H31" s="457">
        <f t="shared" si="7"/>
        <v>0</v>
      </c>
      <c r="I31" s="457">
        <f t="shared" si="7"/>
        <v>0</v>
      </c>
      <c r="J31" s="457">
        <f t="shared" si="7"/>
        <v>0</v>
      </c>
      <c r="K31" s="457">
        <f t="shared" si="7"/>
        <v>0</v>
      </c>
      <c r="L31" s="457">
        <f t="shared" si="7"/>
        <v>0</v>
      </c>
      <c r="M31" s="458">
        <f t="shared" si="7"/>
        <v>0</v>
      </c>
    </row>
    <row r="32" spans="1:13" ht="16.5" customHeight="1" thickTop="1" x14ac:dyDescent="0.15">
      <c r="A32" s="133" t="s">
        <v>121</v>
      </c>
      <c r="B32" s="132"/>
      <c r="C32" s="131"/>
      <c r="D32" s="460">
        <f>+'5-5 資金収支見込⑴'!O32+D31</f>
        <v>0</v>
      </c>
      <c r="E32" s="459">
        <f>+D32+E31</f>
        <v>0</v>
      </c>
      <c r="F32" s="459">
        <f t="shared" ref="F32:M32" si="8">+E32+F31</f>
        <v>0</v>
      </c>
      <c r="G32" s="459">
        <f t="shared" si="8"/>
        <v>0</v>
      </c>
      <c r="H32" s="459">
        <f t="shared" si="8"/>
        <v>0</v>
      </c>
      <c r="I32" s="459">
        <f t="shared" si="8"/>
        <v>0</v>
      </c>
      <c r="J32" s="459">
        <f t="shared" si="8"/>
        <v>0</v>
      </c>
      <c r="K32" s="459">
        <f t="shared" si="8"/>
        <v>0</v>
      </c>
      <c r="L32" s="459">
        <f t="shared" si="8"/>
        <v>0</v>
      </c>
      <c r="M32" s="461">
        <f t="shared" si="8"/>
        <v>0</v>
      </c>
    </row>
    <row r="33" spans="1:13" s="128" customFormat="1" ht="16.5" customHeight="1" x14ac:dyDescent="0.15">
      <c r="A33" s="130" t="s">
        <v>161</v>
      </c>
      <c r="B33" s="130"/>
      <c r="C33" s="130"/>
      <c r="E33" s="129"/>
      <c r="F33" s="129"/>
      <c r="G33" s="129"/>
      <c r="H33" s="129"/>
      <c r="I33" s="129"/>
      <c r="J33" s="129"/>
      <c r="K33" s="129"/>
      <c r="L33" s="129"/>
      <c r="M33" s="129"/>
    </row>
    <row r="34" spans="1:13" ht="16.5" customHeight="1" x14ac:dyDescent="0.15">
      <c r="A34" s="127" t="s">
        <v>347</v>
      </c>
      <c r="B34" s="126"/>
      <c r="C34" s="126"/>
      <c r="D34" s="125"/>
    </row>
  </sheetData>
  <mergeCells count="7">
    <mergeCell ref="A28:A30"/>
    <mergeCell ref="A2:M2"/>
    <mergeCell ref="K3:M3"/>
    <mergeCell ref="E4:F4"/>
    <mergeCell ref="K4:M4"/>
    <mergeCell ref="A6:B6"/>
    <mergeCell ref="A15:C15"/>
  </mergeCells>
  <phoneticPr fontId="2"/>
  <pageMargins left="0.78740157480314965" right="0.19685039370078741" top="0.59055118110236227" bottom="0.39370078740157483" header="0.59055118110236227" footer="0.31496062992125984"/>
  <pageSetup paperSize="9" orientation="landscape" r:id="rId1"/>
  <headerFooter alignWithMargins="0">
    <oddFooter>&amp;L&amp;"ＭＳ 明朝,標準"&amp;9【書類番号27】&amp;C&amp;"ＭＳ 明朝,標準"&amp;9 2&amp;R&amp;"ＭＳ 明朝,標準"&amp;9【令和６年４月募集】</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election activeCell="J3" sqref="J3"/>
    </sheetView>
  </sheetViews>
  <sheetFormatPr defaultColWidth="9" defaultRowHeight="13.5" x14ac:dyDescent="0.15"/>
  <cols>
    <col min="1" max="2" width="2.625" style="54" customWidth="1"/>
    <col min="3" max="3" width="4.625" style="54" customWidth="1"/>
    <col min="4" max="4" width="10.625" style="54" customWidth="1"/>
    <col min="5" max="11" width="8.625" style="54" customWidth="1"/>
    <col min="12" max="12" width="8.5" style="54" customWidth="1"/>
    <col min="13" max="13" width="5.625" style="54" customWidth="1"/>
    <col min="14" max="16384" width="9" style="54"/>
  </cols>
  <sheetData>
    <row r="1" spans="1:13" s="60" customFormat="1" x14ac:dyDescent="0.15">
      <c r="A1" s="60" t="s">
        <v>344</v>
      </c>
      <c r="L1" s="737"/>
      <c r="M1" s="737"/>
    </row>
    <row r="2" spans="1:13" ht="17.25" x14ac:dyDescent="0.15">
      <c r="A2" s="611" t="s">
        <v>333</v>
      </c>
      <c r="B2" s="611"/>
      <c r="C2" s="611"/>
      <c r="D2" s="611"/>
      <c r="E2" s="611"/>
      <c r="F2" s="611"/>
      <c r="G2" s="611"/>
      <c r="H2" s="611"/>
      <c r="I2" s="611"/>
      <c r="J2" s="611"/>
      <c r="K2" s="442">
        <v>1</v>
      </c>
      <c r="L2" s="439" t="s">
        <v>334</v>
      </c>
      <c r="M2" s="439"/>
    </row>
    <row r="3" spans="1:13" s="60" customFormat="1" x14ac:dyDescent="0.15">
      <c r="A3" s="490"/>
      <c r="B3" s="490"/>
      <c r="C3" s="742" t="s">
        <v>340</v>
      </c>
      <c r="D3" s="742"/>
      <c r="E3" s="491">
        <v>1</v>
      </c>
      <c r="F3" s="492">
        <v>1</v>
      </c>
      <c r="G3" s="493">
        <v>1</v>
      </c>
      <c r="H3" s="742" t="s">
        <v>339</v>
      </c>
      <c r="I3" s="742"/>
      <c r="J3" s="491">
        <v>1</v>
      </c>
      <c r="K3" s="492">
        <v>1</v>
      </c>
      <c r="L3" s="493">
        <v>1</v>
      </c>
      <c r="M3" s="490"/>
    </row>
    <row r="4" spans="1:13" s="60" customFormat="1" x14ac:dyDescent="0.15">
      <c r="A4" s="763"/>
      <c r="B4" s="763"/>
      <c r="C4" s="763"/>
      <c r="D4" s="763"/>
      <c r="E4" s="763"/>
      <c r="L4" s="61"/>
      <c r="M4" s="177" t="s">
        <v>15</v>
      </c>
    </row>
    <row r="5" spans="1:13" s="60" customFormat="1" ht="12.75" customHeight="1" x14ac:dyDescent="0.15">
      <c r="A5" s="764" t="s">
        <v>218</v>
      </c>
      <c r="B5" s="765"/>
      <c r="C5" s="765"/>
      <c r="D5" s="766"/>
      <c r="E5" s="773" t="s">
        <v>217</v>
      </c>
      <c r="F5" s="774"/>
      <c r="G5" s="774"/>
      <c r="H5" s="774"/>
      <c r="I5" s="774"/>
      <c r="J5" s="774"/>
      <c r="K5" s="774"/>
      <c r="L5" s="775"/>
      <c r="M5" s="776" t="s">
        <v>216</v>
      </c>
    </row>
    <row r="6" spans="1:13" s="60" customFormat="1" ht="12.75" customHeight="1" x14ac:dyDescent="0.15">
      <c r="A6" s="767"/>
      <c r="B6" s="768"/>
      <c r="C6" s="768"/>
      <c r="D6" s="769"/>
      <c r="E6" s="779" t="s">
        <v>215</v>
      </c>
      <c r="F6" s="738" t="s">
        <v>214</v>
      </c>
      <c r="G6" s="738" t="s">
        <v>112</v>
      </c>
      <c r="H6" s="740" t="s">
        <v>111</v>
      </c>
      <c r="I6" s="740" t="s">
        <v>213</v>
      </c>
      <c r="J6" s="899"/>
      <c r="K6" s="900"/>
      <c r="L6" s="781" t="s">
        <v>212</v>
      </c>
      <c r="M6" s="777"/>
    </row>
    <row r="7" spans="1:13" s="60" customFormat="1" ht="12.75" customHeight="1" thickBot="1" x14ac:dyDescent="0.2">
      <c r="A7" s="770"/>
      <c r="B7" s="771"/>
      <c r="C7" s="771"/>
      <c r="D7" s="772"/>
      <c r="E7" s="780"/>
      <c r="F7" s="739"/>
      <c r="G7" s="739"/>
      <c r="H7" s="741"/>
      <c r="I7" s="741"/>
      <c r="J7" s="901"/>
      <c r="K7" s="902"/>
      <c r="L7" s="782"/>
      <c r="M7" s="778"/>
    </row>
    <row r="8" spans="1:13" s="60" customFormat="1" ht="12.75" customHeight="1" thickTop="1" x14ac:dyDescent="0.15">
      <c r="A8" s="783" t="s">
        <v>211</v>
      </c>
      <c r="B8" s="745" t="s">
        <v>188</v>
      </c>
      <c r="C8" s="748" t="s">
        <v>210</v>
      </c>
      <c r="D8" s="748"/>
      <c r="E8" s="430"/>
      <c r="F8" s="431"/>
      <c r="G8" s="431"/>
      <c r="H8" s="431"/>
      <c r="I8" s="431"/>
      <c r="J8" s="431"/>
      <c r="K8" s="432"/>
      <c r="L8" s="497">
        <f t="shared" ref="L8:L39" si="0">SUM(E8:K8)</f>
        <v>0</v>
      </c>
      <c r="M8" s="169"/>
    </row>
    <row r="9" spans="1:13" s="60" customFormat="1" ht="12.75" customHeight="1" x14ac:dyDescent="0.15">
      <c r="A9" s="784"/>
      <c r="B9" s="746"/>
      <c r="C9" s="786" t="s">
        <v>209</v>
      </c>
      <c r="D9" s="176" t="s">
        <v>145</v>
      </c>
      <c r="E9" s="433"/>
      <c r="F9" s="434"/>
      <c r="G9" s="434"/>
      <c r="H9" s="434"/>
      <c r="I9" s="434"/>
      <c r="J9" s="434"/>
      <c r="K9" s="435"/>
      <c r="L9" s="498">
        <f t="shared" si="0"/>
        <v>0</v>
      </c>
      <c r="M9" s="172"/>
    </row>
    <row r="10" spans="1:13" s="60" customFormat="1" ht="12.75" customHeight="1" x14ac:dyDescent="0.15">
      <c r="A10" s="784"/>
      <c r="B10" s="746"/>
      <c r="C10" s="787"/>
      <c r="D10" s="176" t="s">
        <v>144</v>
      </c>
      <c r="E10" s="433"/>
      <c r="F10" s="434"/>
      <c r="G10" s="434"/>
      <c r="H10" s="434"/>
      <c r="I10" s="434"/>
      <c r="J10" s="434"/>
      <c r="K10" s="435"/>
      <c r="L10" s="498">
        <f t="shared" si="0"/>
        <v>0</v>
      </c>
      <c r="M10" s="172"/>
    </row>
    <row r="11" spans="1:13" s="60" customFormat="1" ht="12.75" customHeight="1" x14ac:dyDescent="0.15">
      <c r="A11" s="784"/>
      <c r="B11" s="746"/>
      <c r="C11" s="788"/>
      <c r="D11" s="176" t="s">
        <v>143</v>
      </c>
      <c r="E11" s="433"/>
      <c r="F11" s="434"/>
      <c r="G11" s="434"/>
      <c r="H11" s="434"/>
      <c r="I11" s="434"/>
      <c r="J11" s="434"/>
      <c r="K11" s="435"/>
      <c r="L11" s="498">
        <f t="shared" si="0"/>
        <v>0</v>
      </c>
      <c r="M11" s="172"/>
    </row>
    <row r="12" spans="1:13" s="60" customFormat="1" ht="12.75" customHeight="1" x14ac:dyDescent="0.15">
      <c r="A12" s="784"/>
      <c r="B12" s="746"/>
      <c r="C12" s="749" t="s">
        <v>208</v>
      </c>
      <c r="D12" s="749"/>
      <c r="E12" s="433"/>
      <c r="F12" s="434"/>
      <c r="G12" s="434"/>
      <c r="H12" s="434"/>
      <c r="I12" s="434"/>
      <c r="J12" s="434"/>
      <c r="K12" s="434"/>
      <c r="L12" s="498">
        <f t="shared" si="0"/>
        <v>0</v>
      </c>
      <c r="M12" s="172"/>
    </row>
    <row r="13" spans="1:13" s="60" customFormat="1" ht="12.75" customHeight="1" x14ac:dyDescent="0.15">
      <c r="A13" s="784"/>
      <c r="B13" s="746"/>
      <c r="C13" s="749" t="s">
        <v>142</v>
      </c>
      <c r="D13" s="749"/>
      <c r="E13" s="433"/>
      <c r="F13" s="434"/>
      <c r="G13" s="434"/>
      <c r="H13" s="434"/>
      <c r="I13" s="434"/>
      <c r="J13" s="434"/>
      <c r="K13" s="435"/>
      <c r="L13" s="498">
        <f t="shared" si="0"/>
        <v>0</v>
      </c>
      <c r="M13" s="172"/>
    </row>
    <row r="14" spans="1:13" s="60" customFormat="1" ht="12.75" customHeight="1" x14ac:dyDescent="0.15">
      <c r="A14" s="784"/>
      <c r="B14" s="746"/>
      <c r="C14" s="749" t="s">
        <v>141</v>
      </c>
      <c r="D14" s="749"/>
      <c r="E14" s="433"/>
      <c r="F14" s="434"/>
      <c r="G14" s="434"/>
      <c r="H14" s="434"/>
      <c r="I14" s="434"/>
      <c r="J14" s="434"/>
      <c r="K14" s="435"/>
      <c r="L14" s="498">
        <f t="shared" si="0"/>
        <v>0</v>
      </c>
      <c r="M14" s="172"/>
    </row>
    <row r="15" spans="1:13" s="60" customFormat="1" ht="12.75" customHeight="1" x14ac:dyDescent="0.15">
      <c r="A15" s="784"/>
      <c r="B15" s="746"/>
      <c r="C15" s="749" t="s">
        <v>207</v>
      </c>
      <c r="D15" s="749"/>
      <c r="E15" s="433"/>
      <c r="F15" s="434"/>
      <c r="G15" s="434"/>
      <c r="H15" s="434"/>
      <c r="I15" s="434"/>
      <c r="J15" s="434"/>
      <c r="K15" s="435"/>
      <c r="L15" s="498">
        <f t="shared" si="0"/>
        <v>0</v>
      </c>
      <c r="M15" s="172"/>
    </row>
    <row r="16" spans="1:13" s="60" customFormat="1" ht="12.75" customHeight="1" x14ac:dyDescent="0.15">
      <c r="A16" s="784"/>
      <c r="B16" s="746"/>
      <c r="C16" s="749" t="s">
        <v>206</v>
      </c>
      <c r="D16" s="749"/>
      <c r="E16" s="433"/>
      <c r="F16" s="434"/>
      <c r="G16" s="434"/>
      <c r="H16" s="434"/>
      <c r="I16" s="434"/>
      <c r="J16" s="434"/>
      <c r="K16" s="435"/>
      <c r="L16" s="498">
        <f t="shared" si="0"/>
        <v>0</v>
      </c>
      <c r="M16" s="172"/>
    </row>
    <row r="17" spans="1:13" s="60" customFormat="1" ht="12.75" customHeight="1" x14ac:dyDescent="0.15">
      <c r="A17" s="784"/>
      <c r="B17" s="746"/>
      <c r="C17" s="761"/>
      <c r="D17" s="761"/>
      <c r="E17" s="436"/>
      <c r="F17" s="437"/>
      <c r="G17" s="437"/>
      <c r="H17" s="437"/>
      <c r="I17" s="437"/>
      <c r="J17" s="437"/>
      <c r="K17" s="438"/>
      <c r="L17" s="499">
        <f t="shared" si="0"/>
        <v>0</v>
      </c>
      <c r="M17" s="171"/>
    </row>
    <row r="18" spans="1:13" s="60" customFormat="1" ht="12.75" customHeight="1" x14ac:dyDescent="0.15">
      <c r="A18" s="784"/>
      <c r="B18" s="746"/>
      <c r="C18" s="753" t="s">
        <v>205</v>
      </c>
      <c r="D18" s="754"/>
      <c r="E18" s="501">
        <f t="shared" ref="E18:K18" si="1">SUM(E8:E17)</f>
        <v>0</v>
      </c>
      <c r="F18" s="502">
        <f t="shared" si="1"/>
        <v>0</v>
      </c>
      <c r="G18" s="502">
        <f t="shared" si="1"/>
        <v>0</v>
      </c>
      <c r="H18" s="502">
        <f t="shared" si="1"/>
        <v>0</v>
      </c>
      <c r="I18" s="502">
        <f t="shared" si="1"/>
        <v>0</v>
      </c>
      <c r="J18" s="502">
        <f t="shared" si="1"/>
        <v>0</v>
      </c>
      <c r="K18" s="503">
        <f t="shared" si="1"/>
        <v>0</v>
      </c>
      <c r="L18" s="500">
        <f t="shared" si="0"/>
        <v>0</v>
      </c>
      <c r="M18" s="168"/>
    </row>
    <row r="19" spans="1:13" s="60" customFormat="1" ht="12.75" customHeight="1" x14ac:dyDescent="0.15">
      <c r="A19" s="784"/>
      <c r="B19" s="746" t="s">
        <v>184</v>
      </c>
      <c r="C19" s="751" t="s">
        <v>204</v>
      </c>
      <c r="D19" s="751"/>
      <c r="E19" s="486"/>
      <c r="F19" s="487"/>
      <c r="G19" s="487"/>
      <c r="H19" s="487"/>
      <c r="I19" s="487"/>
      <c r="J19" s="487"/>
      <c r="K19" s="488"/>
      <c r="L19" s="504">
        <f t="shared" si="0"/>
        <v>0</v>
      </c>
      <c r="M19" s="173"/>
    </row>
    <row r="20" spans="1:13" s="60" customFormat="1" ht="12.75" customHeight="1" x14ac:dyDescent="0.15">
      <c r="A20" s="784"/>
      <c r="B20" s="746"/>
      <c r="C20" s="762" t="s">
        <v>137</v>
      </c>
      <c r="D20" s="176" t="s">
        <v>203</v>
      </c>
      <c r="E20" s="524">
        <f t="shared" ref="E20:K20" si="2">SUM(E21:E29)</f>
        <v>0</v>
      </c>
      <c r="F20" s="520">
        <f t="shared" si="2"/>
        <v>0</v>
      </c>
      <c r="G20" s="520">
        <f t="shared" si="2"/>
        <v>0</v>
      </c>
      <c r="H20" s="520">
        <f t="shared" si="2"/>
        <v>0</v>
      </c>
      <c r="I20" s="520">
        <f t="shared" si="2"/>
        <v>0</v>
      </c>
      <c r="J20" s="520">
        <f t="shared" si="2"/>
        <v>0</v>
      </c>
      <c r="K20" s="525">
        <f t="shared" si="2"/>
        <v>0</v>
      </c>
      <c r="L20" s="498">
        <f t="shared" si="0"/>
        <v>0</v>
      </c>
      <c r="M20" s="172"/>
    </row>
    <row r="21" spans="1:13" s="60" customFormat="1" ht="12.75" customHeight="1" x14ac:dyDescent="0.15">
      <c r="A21" s="784"/>
      <c r="B21" s="746"/>
      <c r="C21" s="762"/>
      <c r="D21" s="489"/>
      <c r="E21" s="433"/>
      <c r="F21" s="434"/>
      <c r="G21" s="434"/>
      <c r="H21" s="434"/>
      <c r="I21" s="434"/>
      <c r="J21" s="434"/>
      <c r="K21" s="435"/>
      <c r="L21" s="498">
        <f t="shared" si="0"/>
        <v>0</v>
      </c>
      <c r="M21" s="172"/>
    </row>
    <row r="22" spans="1:13" s="60" customFormat="1" ht="12.75" customHeight="1" x14ac:dyDescent="0.15">
      <c r="A22" s="784"/>
      <c r="B22" s="746"/>
      <c r="C22" s="762"/>
      <c r="D22" s="489"/>
      <c r="E22" s="433"/>
      <c r="F22" s="434"/>
      <c r="G22" s="434"/>
      <c r="H22" s="434"/>
      <c r="I22" s="434"/>
      <c r="J22" s="434"/>
      <c r="K22" s="435"/>
      <c r="L22" s="498">
        <f t="shared" si="0"/>
        <v>0</v>
      </c>
      <c r="M22" s="172"/>
    </row>
    <row r="23" spans="1:13" s="60" customFormat="1" ht="12.75" customHeight="1" x14ac:dyDescent="0.15">
      <c r="A23" s="784"/>
      <c r="B23" s="746"/>
      <c r="C23" s="762"/>
      <c r="D23" s="489"/>
      <c r="E23" s="433"/>
      <c r="F23" s="434"/>
      <c r="G23" s="434"/>
      <c r="H23" s="434"/>
      <c r="I23" s="434"/>
      <c r="J23" s="434"/>
      <c r="K23" s="435"/>
      <c r="L23" s="498">
        <f t="shared" si="0"/>
        <v>0</v>
      </c>
      <c r="M23" s="172"/>
    </row>
    <row r="24" spans="1:13" s="60" customFormat="1" ht="12.75" customHeight="1" x14ac:dyDescent="0.15">
      <c r="A24" s="784"/>
      <c r="B24" s="746"/>
      <c r="C24" s="762"/>
      <c r="D24" s="489"/>
      <c r="E24" s="433"/>
      <c r="F24" s="434"/>
      <c r="G24" s="434"/>
      <c r="H24" s="434"/>
      <c r="I24" s="434"/>
      <c r="J24" s="434"/>
      <c r="K24" s="435"/>
      <c r="L24" s="498">
        <f t="shared" si="0"/>
        <v>0</v>
      </c>
      <c r="M24" s="172"/>
    </row>
    <row r="25" spans="1:13" s="60" customFormat="1" ht="12.75" customHeight="1" x14ac:dyDescent="0.15">
      <c r="A25" s="784"/>
      <c r="B25" s="746"/>
      <c r="C25" s="762"/>
      <c r="D25" s="489"/>
      <c r="E25" s="433"/>
      <c r="F25" s="434"/>
      <c r="G25" s="434"/>
      <c r="H25" s="434"/>
      <c r="I25" s="434"/>
      <c r="J25" s="434"/>
      <c r="K25" s="435"/>
      <c r="L25" s="498">
        <f t="shared" si="0"/>
        <v>0</v>
      </c>
      <c r="M25" s="172"/>
    </row>
    <row r="26" spans="1:13" s="60" customFormat="1" ht="12.75" customHeight="1" x14ac:dyDescent="0.15">
      <c r="A26" s="784"/>
      <c r="B26" s="746"/>
      <c r="C26" s="762"/>
      <c r="D26" s="489"/>
      <c r="E26" s="433"/>
      <c r="F26" s="434"/>
      <c r="G26" s="434"/>
      <c r="H26" s="434"/>
      <c r="I26" s="434"/>
      <c r="J26" s="434"/>
      <c r="K26" s="435"/>
      <c r="L26" s="498">
        <f t="shared" si="0"/>
        <v>0</v>
      </c>
      <c r="M26" s="172"/>
    </row>
    <row r="27" spans="1:13" s="60" customFormat="1" ht="12.75" customHeight="1" x14ac:dyDescent="0.15">
      <c r="A27" s="784"/>
      <c r="B27" s="746"/>
      <c r="C27" s="762"/>
      <c r="D27" s="489"/>
      <c r="E27" s="433"/>
      <c r="F27" s="434"/>
      <c r="G27" s="434"/>
      <c r="H27" s="434"/>
      <c r="I27" s="434"/>
      <c r="J27" s="434"/>
      <c r="K27" s="435"/>
      <c r="L27" s="498">
        <f t="shared" si="0"/>
        <v>0</v>
      </c>
      <c r="M27" s="172"/>
    </row>
    <row r="28" spans="1:13" s="60" customFormat="1" ht="12.75" customHeight="1" x14ac:dyDescent="0.15">
      <c r="A28" s="784"/>
      <c r="B28" s="746"/>
      <c r="C28" s="762"/>
      <c r="D28" s="489"/>
      <c r="E28" s="433"/>
      <c r="F28" s="434"/>
      <c r="G28" s="434"/>
      <c r="H28" s="434"/>
      <c r="I28" s="434"/>
      <c r="J28" s="434"/>
      <c r="K28" s="435"/>
      <c r="L28" s="498">
        <f t="shared" si="0"/>
        <v>0</v>
      </c>
      <c r="M28" s="172"/>
    </row>
    <row r="29" spans="1:13" s="60" customFormat="1" ht="12.75" customHeight="1" x14ac:dyDescent="0.15">
      <c r="A29" s="784"/>
      <c r="B29" s="746"/>
      <c r="C29" s="762"/>
      <c r="D29" s="489"/>
      <c r="E29" s="433"/>
      <c r="F29" s="434"/>
      <c r="G29" s="434"/>
      <c r="H29" s="434"/>
      <c r="I29" s="434"/>
      <c r="J29" s="434"/>
      <c r="K29" s="435"/>
      <c r="L29" s="498">
        <f t="shared" si="0"/>
        <v>0</v>
      </c>
      <c r="M29" s="172"/>
    </row>
    <row r="30" spans="1:13" s="60" customFormat="1" ht="12.75" customHeight="1" x14ac:dyDescent="0.15">
      <c r="A30" s="784"/>
      <c r="B30" s="746"/>
      <c r="C30" s="762" t="s">
        <v>136</v>
      </c>
      <c r="D30" s="176" t="s">
        <v>202</v>
      </c>
      <c r="E30" s="524">
        <f t="shared" ref="E30:K30" si="3">SUM(E31:E39)</f>
        <v>0</v>
      </c>
      <c r="F30" s="520">
        <f t="shared" si="3"/>
        <v>0</v>
      </c>
      <c r="G30" s="520">
        <f t="shared" si="3"/>
        <v>0</v>
      </c>
      <c r="H30" s="520">
        <f t="shared" si="3"/>
        <v>0</v>
      </c>
      <c r="I30" s="520">
        <f t="shared" si="3"/>
        <v>0</v>
      </c>
      <c r="J30" s="520">
        <f t="shared" si="3"/>
        <v>0</v>
      </c>
      <c r="K30" s="525">
        <f t="shared" si="3"/>
        <v>0</v>
      </c>
      <c r="L30" s="498">
        <f t="shared" si="0"/>
        <v>0</v>
      </c>
      <c r="M30" s="172"/>
    </row>
    <row r="31" spans="1:13" s="60" customFormat="1" ht="12.75" customHeight="1" x14ac:dyDescent="0.15">
      <c r="A31" s="784"/>
      <c r="B31" s="746"/>
      <c r="C31" s="762"/>
      <c r="D31" s="489"/>
      <c r="E31" s="433"/>
      <c r="F31" s="434"/>
      <c r="G31" s="434"/>
      <c r="H31" s="434"/>
      <c r="I31" s="434"/>
      <c r="J31" s="434"/>
      <c r="K31" s="435"/>
      <c r="L31" s="498">
        <f t="shared" si="0"/>
        <v>0</v>
      </c>
      <c r="M31" s="172"/>
    </row>
    <row r="32" spans="1:13" s="60" customFormat="1" ht="12.75" customHeight="1" x14ac:dyDescent="0.15">
      <c r="A32" s="784"/>
      <c r="B32" s="746"/>
      <c r="C32" s="762"/>
      <c r="D32" s="489"/>
      <c r="E32" s="433"/>
      <c r="F32" s="434"/>
      <c r="G32" s="434"/>
      <c r="H32" s="434"/>
      <c r="I32" s="434"/>
      <c r="J32" s="434"/>
      <c r="K32" s="435"/>
      <c r="L32" s="498">
        <f t="shared" si="0"/>
        <v>0</v>
      </c>
      <c r="M32" s="172"/>
    </row>
    <row r="33" spans="1:13" s="60" customFormat="1" ht="12.75" customHeight="1" x14ac:dyDescent="0.15">
      <c r="A33" s="784"/>
      <c r="B33" s="746"/>
      <c r="C33" s="762"/>
      <c r="D33" s="489"/>
      <c r="E33" s="433"/>
      <c r="F33" s="434"/>
      <c r="G33" s="434"/>
      <c r="H33" s="434"/>
      <c r="I33" s="434"/>
      <c r="J33" s="434"/>
      <c r="K33" s="435"/>
      <c r="L33" s="498">
        <f t="shared" si="0"/>
        <v>0</v>
      </c>
      <c r="M33" s="172"/>
    </row>
    <row r="34" spans="1:13" s="60" customFormat="1" ht="12.75" customHeight="1" x14ac:dyDescent="0.15">
      <c r="A34" s="784"/>
      <c r="B34" s="746"/>
      <c r="C34" s="762"/>
      <c r="D34" s="489"/>
      <c r="E34" s="433"/>
      <c r="F34" s="434"/>
      <c r="G34" s="434"/>
      <c r="H34" s="434"/>
      <c r="I34" s="434"/>
      <c r="J34" s="434"/>
      <c r="K34" s="435"/>
      <c r="L34" s="498">
        <f t="shared" si="0"/>
        <v>0</v>
      </c>
      <c r="M34" s="172"/>
    </row>
    <row r="35" spans="1:13" s="60" customFormat="1" ht="12.75" customHeight="1" x14ac:dyDescent="0.15">
      <c r="A35" s="784"/>
      <c r="B35" s="746"/>
      <c r="C35" s="762"/>
      <c r="D35" s="489"/>
      <c r="E35" s="433"/>
      <c r="F35" s="434"/>
      <c r="G35" s="434"/>
      <c r="H35" s="434"/>
      <c r="I35" s="434"/>
      <c r="J35" s="434"/>
      <c r="K35" s="435"/>
      <c r="L35" s="498">
        <f t="shared" si="0"/>
        <v>0</v>
      </c>
      <c r="M35" s="172"/>
    </row>
    <row r="36" spans="1:13" s="60" customFormat="1" ht="12.75" customHeight="1" x14ac:dyDescent="0.15">
      <c r="A36" s="784"/>
      <c r="B36" s="746"/>
      <c r="C36" s="762"/>
      <c r="D36" s="489"/>
      <c r="E36" s="433"/>
      <c r="F36" s="434"/>
      <c r="G36" s="434"/>
      <c r="H36" s="434"/>
      <c r="I36" s="434"/>
      <c r="J36" s="434"/>
      <c r="K36" s="435"/>
      <c r="L36" s="498">
        <f t="shared" si="0"/>
        <v>0</v>
      </c>
      <c r="M36" s="172"/>
    </row>
    <row r="37" spans="1:13" s="60" customFormat="1" ht="12.75" customHeight="1" x14ac:dyDescent="0.15">
      <c r="A37" s="784"/>
      <c r="B37" s="746"/>
      <c r="C37" s="762"/>
      <c r="D37" s="489"/>
      <c r="E37" s="433"/>
      <c r="F37" s="434"/>
      <c r="G37" s="434"/>
      <c r="H37" s="434"/>
      <c r="I37" s="434"/>
      <c r="J37" s="434"/>
      <c r="K37" s="435"/>
      <c r="L37" s="498">
        <f t="shared" si="0"/>
        <v>0</v>
      </c>
      <c r="M37" s="172"/>
    </row>
    <row r="38" spans="1:13" s="60" customFormat="1" ht="12.75" customHeight="1" x14ac:dyDescent="0.15">
      <c r="A38" s="784"/>
      <c r="B38" s="746"/>
      <c r="C38" s="762"/>
      <c r="D38" s="489"/>
      <c r="E38" s="433"/>
      <c r="F38" s="434"/>
      <c r="G38" s="434"/>
      <c r="H38" s="434"/>
      <c r="I38" s="434"/>
      <c r="J38" s="434"/>
      <c r="K38" s="435"/>
      <c r="L38" s="498">
        <f t="shared" si="0"/>
        <v>0</v>
      </c>
      <c r="M38" s="172"/>
    </row>
    <row r="39" spans="1:13" s="60" customFormat="1" ht="12.75" customHeight="1" x14ac:dyDescent="0.15">
      <c r="A39" s="784"/>
      <c r="B39" s="746"/>
      <c r="C39" s="762"/>
      <c r="D39" s="489"/>
      <c r="E39" s="433"/>
      <c r="F39" s="434"/>
      <c r="G39" s="434"/>
      <c r="H39" s="434"/>
      <c r="I39" s="434"/>
      <c r="J39" s="434"/>
      <c r="K39" s="435"/>
      <c r="L39" s="498">
        <f t="shared" si="0"/>
        <v>0</v>
      </c>
      <c r="M39" s="172"/>
    </row>
    <row r="40" spans="1:13" s="60" customFormat="1" ht="12.75" customHeight="1" x14ac:dyDescent="0.15">
      <c r="A40" s="784"/>
      <c r="B40" s="746"/>
      <c r="C40" s="749" t="s">
        <v>201</v>
      </c>
      <c r="D40" s="749"/>
      <c r="E40" s="433"/>
      <c r="F40" s="434"/>
      <c r="G40" s="434"/>
      <c r="H40" s="434"/>
      <c r="I40" s="434"/>
      <c r="J40" s="434"/>
      <c r="K40" s="435"/>
      <c r="L40" s="498">
        <f t="shared" ref="L40:L68" si="4">SUM(E40:K40)</f>
        <v>0</v>
      </c>
      <c r="M40" s="172"/>
    </row>
    <row r="41" spans="1:13" s="60" customFormat="1" ht="12.75" customHeight="1" x14ac:dyDescent="0.15">
      <c r="A41" s="784"/>
      <c r="B41" s="746"/>
      <c r="C41" s="749" t="s">
        <v>200</v>
      </c>
      <c r="D41" s="749"/>
      <c r="E41" s="433"/>
      <c r="F41" s="434"/>
      <c r="G41" s="434"/>
      <c r="H41" s="434"/>
      <c r="I41" s="434"/>
      <c r="J41" s="434"/>
      <c r="K41" s="435"/>
      <c r="L41" s="498">
        <f t="shared" si="4"/>
        <v>0</v>
      </c>
      <c r="M41" s="172"/>
    </row>
    <row r="42" spans="1:13" s="60" customFormat="1" ht="12.75" customHeight="1" x14ac:dyDescent="0.15">
      <c r="A42" s="784"/>
      <c r="B42" s="747"/>
      <c r="C42" s="752"/>
      <c r="D42" s="752"/>
      <c r="E42" s="436"/>
      <c r="F42" s="437"/>
      <c r="G42" s="437"/>
      <c r="H42" s="437"/>
      <c r="I42" s="437"/>
      <c r="J42" s="437"/>
      <c r="K42" s="438"/>
      <c r="L42" s="499">
        <f t="shared" si="4"/>
        <v>0</v>
      </c>
      <c r="M42" s="171"/>
    </row>
    <row r="43" spans="1:13" s="60" customFormat="1" ht="12.75" customHeight="1" thickBot="1" x14ac:dyDescent="0.2">
      <c r="A43" s="784"/>
      <c r="B43" s="750"/>
      <c r="C43" s="757" t="s">
        <v>199</v>
      </c>
      <c r="D43" s="758"/>
      <c r="E43" s="514">
        <f t="shared" ref="E43:K43" si="5">SUM(E19,E20,E30,E40:E42)</f>
        <v>0</v>
      </c>
      <c r="F43" s="515">
        <f t="shared" si="5"/>
        <v>0</v>
      </c>
      <c r="G43" s="515">
        <f t="shared" si="5"/>
        <v>0</v>
      </c>
      <c r="H43" s="515">
        <f t="shared" si="5"/>
        <v>0</v>
      </c>
      <c r="I43" s="515">
        <f t="shared" si="5"/>
        <v>0</v>
      </c>
      <c r="J43" s="515">
        <f t="shared" si="5"/>
        <v>0</v>
      </c>
      <c r="K43" s="516">
        <f t="shared" si="5"/>
        <v>0</v>
      </c>
      <c r="L43" s="505">
        <f t="shared" si="4"/>
        <v>0</v>
      </c>
      <c r="M43" s="170"/>
    </row>
    <row r="44" spans="1:13" s="60" customFormat="1" ht="12.75" customHeight="1" thickTop="1" x14ac:dyDescent="0.15">
      <c r="A44" s="785"/>
      <c r="B44" s="748" t="s">
        <v>198</v>
      </c>
      <c r="C44" s="748"/>
      <c r="D44" s="748"/>
      <c r="E44" s="517">
        <f t="shared" ref="E44:K44" si="6">E18-E43</f>
        <v>0</v>
      </c>
      <c r="F44" s="518">
        <f t="shared" si="6"/>
        <v>0</v>
      </c>
      <c r="G44" s="518">
        <f t="shared" si="6"/>
        <v>0</v>
      </c>
      <c r="H44" s="518">
        <f t="shared" si="6"/>
        <v>0</v>
      </c>
      <c r="I44" s="518">
        <f t="shared" si="6"/>
        <v>0</v>
      </c>
      <c r="J44" s="518">
        <f t="shared" si="6"/>
        <v>0</v>
      </c>
      <c r="K44" s="519">
        <f t="shared" si="6"/>
        <v>0</v>
      </c>
      <c r="L44" s="497">
        <f t="shared" si="4"/>
        <v>0</v>
      </c>
      <c r="M44" s="169"/>
    </row>
    <row r="45" spans="1:13" s="60" customFormat="1" ht="12.75" customHeight="1" x14ac:dyDescent="0.15">
      <c r="A45" s="755" t="s">
        <v>197</v>
      </c>
      <c r="B45" s="746" t="s">
        <v>188</v>
      </c>
      <c r="C45" s="751" t="s">
        <v>196</v>
      </c>
      <c r="D45" s="751"/>
      <c r="E45" s="486"/>
      <c r="F45" s="487"/>
      <c r="G45" s="487"/>
      <c r="H45" s="487"/>
      <c r="I45" s="487"/>
      <c r="J45" s="487"/>
      <c r="K45" s="488"/>
      <c r="L45" s="504">
        <f t="shared" si="4"/>
        <v>0</v>
      </c>
      <c r="M45" s="173"/>
    </row>
    <row r="46" spans="1:13" s="60" customFormat="1" ht="12.75" customHeight="1" x14ac:dyDescent="0.15">
      <c r="A46" s="755"/>
      <c r="B46" s="746"/>
      <c r="C46" s="749" t="s">
        <v>195</v>
      </c>
      <c r="D46" s="749"/>
      <c r="E46" s="433"/>
      <c r="F46" s="434"/>
      <c r="G46" s="434"/>
      <c r="H46" s="434"/>
      <c r="I46" s="434"/>
      <c r="J46" s="434"/>
      <c r="K46" s="435"/>
      <c r="L46" s="498">
        <f t="shared" si="4"/>
        <v>0</v>
      </c>
      <c r="M46" s="172"/>
    </row>
    <row r="47" spans="1:13" s="60" customFormat="1" ht="12.75" customHeight="1" x14ac:dyDescent="0.15">
      <c r="A47" s="755"/>
      <c r="B47" s="746"/>
      <c r="C47" s="756"/>
      <c r="D47" s="756"/>
      <c r="E47" s="433"/>
      <c r="F47" s="434"/>
      <c r="G47" s="434"/>
      <c r="H47" s="434"/>
      <c r="I47" s="434"/>
      <c r="J47" s="434"/>
      <c r="K47" s="435"/>
      <c r="L47" s="498">
        <f t="shared" si="4"/>
        <v>0</v>
      </c>
      <c r="M47" s="172"/>
    </row>
    <row r="48" spans="1:13" s="60" customFormat="1" ht="12.75" customHeight="1" x14ac:dyDescent="0.15">
      <c r="A48" s="755"/>
      <c r="B48" s="746"/>
      <c r="C48" s="753" t="s">
        <v>194</v>
      </c>
      <c r="D48" s="754"/>
      <c r="E48" s="501">
        <f t="shared" ref="E48:K48" si="7">SUM(E45:E47)</f>
        <v>0</v>
      </c>
      <c r="F48" s="502">
        <f t="shared" si="7"/>
        <v>0</v>
      </c>
      <c r="G48" s="502">
        <f t="shared" si="7"/>
        <v>0</v>
      </c>
      <c r="H48" s="502">
        <f t="shared" si="7"/>
        <v>0</v>
      </c>
      <c r="I48" s="502">
        <f t="shared" si="7"/>
        <v>0</v>
      </c>
      <c r="J48" s="502">
        <f t="shared" si="7"/>
        <v>0</v>
      </c>
      <c r="K48" s="503">
        <f t="shared" si="7"/>
        <v>0</v>
      </c>
      <c r="L48" s="500">
        <f t="shared" si="4"/>
        <v>0</v>
      </c>
      <c r="M48" s="168"/>
    </row>
    <row r="49" spans="1:13" s="60" customFormat="1" ht="12.75" customHeight="1" x14ac:dyDescent="0.15">
      <c r="A49" s="755"/>
      <c r="B49" s="746" t="s">
        <v>184</v>
      </c>
      <c r="C49" s="760" t="s">
        <v>193</v>
      </c>
      <c r="D49" s="760"/>
      <c r="E49" s="511"/>
      <c r="F49" s="512"/>
      <c r="G49" s="512"/>
      <c r="H49" s="512"/>
      <c r="I49" s="512"/>
      <c r="J49" s="512"/>
      <c r="K49" s="513"/>
      <c r="L49" s="506">
        <f t="shared" si="4"/>
        <v>0</v>
      </c>
      <c r="M49" s="175"/>
    </row>
    <row r="50" spans="1:13" s="60" customFormat="1" ht="12.75" customHeight="1" x14ac:dyDescent="0.15">
      <c r="A50" s="755"/>
      <c r="B50" s="746"/>
      <c r="C50" s="749" t="s">
        <v>192</v>
      </c>
      <c r="D50" s="749"/>
      <c r="E50" s="433"/>
      <c r="F50" s="434"/>
      <c r="G50" s="434"/>
      <c r="H50" s="434"/>
      <c r="I50" s="434"/>
      <c r="J50" s="434"/>
      <c r="K50" s="435"/>
      <c r="L50" s="498">
        <f t="shared" si="4"/>
        <v>0</v>
      </c>
      <c r="M50" s="172"/>
    </row>
    <row r="51" spans="1:13" s="60" customFormat="1" ht="12.75" customHeight="1" x14ac:dyDescent="0.15">
      <c r="A51" s="755"/>
      <c r="B51" s="747"/>
      <c r="C51" s="752"/>
      <c r="D51" s="752"/>
      <c r="E51" s="436"/>
      <c r="F51" s="437"/>
      <c r="G51" s="437"/>
      <c r="H51" s="437"/>
      <c r="I51" s="437"/>
      <c r="J51" s="437"/>
      <c r="K51" s="438"/>
      <c r="L51" s="499">
        <f t="shared" si="4"/>
        <v>0</v>
      </c>
      <c r="M51" s="171"/>
    </row>
    <row r="52" spans="1:13" s="60" customFormat="1" ht="12.75" customHeight="1" thickBot="1" x14ac:dyDescent="0.2">
      <c r="A52" s="755"/>
      <c r="B52" s="750"/>
      <c r="C52" s="757" t="s">
        <v>191</v>
      </c>
      <c r="D52" s="758"/>
      <c r="E52" s="514">
        <f t="shared" ref="E52:K52" si="8">SUM(E49:E51)</f>
        <v>0</v>
      </c>
      <c r="F52" s="515">
        <f t="shared" si="8"/>
        <v>0</v>
      </c>
      <c r="G52" s="515">
        <f t="shared" si="8"/>
        <v>0</v>
      </c>
      <c r="H52" s="515">
        <f t="shared" si="8"/>
        <v>0</v>
      </c>
      <c r="I52" s="515">
        <f t="shared" si="8"/>
        <v>0</v>
      </c>
      <c r="J52" s="515">
        <f t="shared" si="8"/>
        <v>0</v>
      </c>
      <c r="K52" s="516">
        <f t="shared" si="8"/>
        <v>0</v>
      </c>
      <c r="L52" s="505">
        <f t="shared" si="4"/>
        <v>0</v>
      </c>
      <c r="M52" s="170"/>
    </row>
    <row r="53" spans="1:13" s="60" customFormat="1" ht="12.75" customHeight="1" thickTop="1" x14ac:dyDescent="0.15">
      <c r="A53" s="755"/>
      <c r="B53" s="759" t="s">
        <v>190</v>
      </c>
      <c r="C53" s="759"/>
      <c r="D53" s="759"/>
      <c r="E53" s="521">
        <f t="shared" ref="E53:K53" si="9">E48-E52</f>
        <v>0</v>
      </c>
      <c r="F53" s="522">
        <f t="shared" si="9"/>
        <v>0</v>
      </c>
      <c r="G53" s="522">
        <f t="shared" si="9"/>
        <v>0</v>
      </c>
      <c r="H53" s="522">
        <f t="shared" si="9"/>
        <v>0</v>
      </c>
      <c r="I53" s="522">
        <f t="shared" si="9"/>
        <v>0</v>
      </c>
      <c r="J53" s="522">
        <f t="shared" si="9"/>
        <v>0</v>
      </c>
      <c r="K53" s="523">
        <f t="shared" si="9"/>
        <v>0</v>
      </c>
      <c r="L53" s="507">
        <f t="shared" si="4"/>
        <v>0</v>
      </c>
      <c r="M53" s="174"/>
    </row>
    <row r="54" spans="1:13" s="60" customFormat="1" ht="12.75" customHeight="1" x14ac:dyDescent="0.15">
      <c r="A54" s="745" t="s">
        <v>189</v>
      </c>
      <c r="B54" s="745" t="s">
        <v>188</v>
      </c>
      <c r="C54" s="748" t="s">
        <v>187</v>
      </c>
      <c r="D54" s="748"/>
      <c r="E54" s="430"/>
      <c r="F54" s="431"/>
      <c r="G54" s="431"/>
      <c r="H54" s="431"/>
      <c r="I54" s="431"/>
      <c r="J54" s="431"/>
      <c r="K54" s="432"/>
      <c r="L54" s="497">
        <f t="shared" si="4"/>
        <v>0</v>
      </c>
      <c r="M54" s="169"/>
    </row>
    <row r="55" spans="1:13" s="60" customFormat="1" ht="12.75" customHeight="1" x14ac:dyDescent="0.15">
      <c r="A55" s="746"/>
      <c r="B55" s="746"/>
      <c r="C55" s="749" t="s">
        <v>186</v>
      </c>
      <c r="D55" s="749"/>
      <c r="E55" s="433"/>
      <c r="F55" s="434"/>
      <c r="G55" s="434"/>
      <c r="H55" s="434"/>
      <c r="I55" s="434"/>
      <c r="J55" s="434"/>
      <c r="K55" s="435"/>
      <c r="L55" s="498">
        <f t="shared" si="4"/>
        <v>0</v>
      </c>
      <c r="M55" s="172"/>
    </row>
    <row r="56" spans="1:13" s="60" customFormat="1" ht="12.75" customHeight="1" x14ac:dyDescent="0.15">
      <c r="A56" s="746"/>
      <c r="B56" s="746"/>
      <c r="C56" s="749" t="s">
        <v>140</v>
      </c>
      <c r="D56" s="749"/>
      <c r="E56" s="433"/>
      <c r="F56" s="434"/>
      <c r="G56" s="434"/>
      <c r="H56" s="434"/>
      <c r="I56" s="434"/>
      <c r="J56" s="434"/>
      <c r="K56" s="435"/>
      <c r="L56" s="498">
        <f t="shared" si="4"/>
        <v>0</v>
      </c>
      <c r="M56" s="172"/>
    </row>
    <row r="57" spans="1:13" s="60" customFormat="1" ht="12.75" customHeight="1" x14ac:dyDescent="0.15">
      <c r="A57" s="746"/>
      <c r="B57" s="746"/>
      <c r="C57" s="752"/>
      <c r="D57" s="752"/>
      <c r="E57" s="436"/>
      <c r="F57" s="437"/>
      <c r="G57" s="437"/>
      <c r="H57" s="437"/>
      <c r="I57" s="437"/>
      <c r="J57" s="437"/>
      <c r="K57" s="438"/>
      <c r="L57" s="499">
        <f t="shared" si="4"/>
        <v>0</v>
      </c>
      <c r="M57" s="171"/>
    </row>
    <row r="58" spans="1:13" s="60" customFormat="1" ht="12.75" customHeight="1" x14ac:dyDescent="0.15">
      <c r="A58" s="746"/>
      <c r="B58" s="746"/>
      <c r="C58" s="753" t="s">
        <v>185</v>
      </c>
      <c r="D58" s="754"/>
      <c r="E58" s="501">
        <f t="shared" ref="E58:K58" si="10">SUM(E54:E57)</f>
        <v>0</v>
      </c>
      <c r="F58" s="502">
        <f t="shared" si="10"/>
        <v>0</v>
      </c>
      <c r="G58" s="502">
        <f t="shared" si="10"/>
        <v>0</v>
      </c>
      <c r="H58" s="502">
        <f t="shared" si="10"/>
        <v>0</v>
      </c>
      <c r="I58" s="502">
        <f t="shared" si="10"/>
        <v>0</v>
      </c>
      <c r="J58" s="502">
        <f t="shared" si="10"/>
        <v>0</v>
      </c>
      <c r="K58" s="503">
        <f t="shared" si="10"/>
        <v>0</v>
      </c>
      <c r="L58" s="500">
        <f t="shared" si="4"/>
        <v>0</v>
      </c>
      <c r="M58" s="168"/>
    </row>
    <row r="59" spans="1:13" s="60" customFormat="1" ht="12.75" customHeight="1" x14ac:dyDescent="0.15">
      <c r="A59" s="746"/>
      <c r="B59" s="746" t="s">
        <v>184</v>
      </c>
      <c r="C59" s="751" t="s">
        <v>183</v>
      </c>
      <c r="D59" s="751"/>
      <c r="E59" s="486"/>
      <c r="F59" s="487"/>
      <c r="G59" s="487"/>
      <c r="H59" s="487"/>
      <c r="I59" s="487"/>
      <c r="J59" s="487"/>
      <c r="K59" s="488"/>
      <c r="L59" s="504">
        <f t="shared" si="4"/>
        <v>0</v>
      </c>
      <c r="M59" s="173"/>
    </row>
    <row r="60" spans="1:13" s="60" customFormat="1" ht="12.75" customHeight="1" x14ac:dyDescent="0.15">
      <c r="A60" s="746"/>
      <c r="B60" s="746"/>
      <c r="C60" s="749" t="s">
        <v>182</v>
      </c>
      <c r="D60" s="749"/>
      <c r="E60" s="433"/>
      <c r="F60" s="434"/>
      <c r="G60" s="434"/>
      <c r="H60" s="434"/>
      <c r="I60" s="434"/>
      <c r="J60" s="434"/>
      <c r="K60" s="435"/>
      <c r="L60" s="498">
        <f t="shared" si="4"/>
        <v>0</v>
      </c>
      <c r="M60" s="172"/>
    </row>
    <row r="61" spans="1:13" s="60" customFormat="1" ht="12.75" customHeight="1" x14ac:dyDescent="0.15">
      <c r="A61" s="746"/>
      <c r="B61" s="746"/>
      <c r="C61" s="749" t="s">
        <v>135</v>
      </c>
      <c r="D61" s="749"/>
      <c r="E61" s="433"/>
      <c r="F61" s="434"/>
      <c r="G61" s="434"/>
      <c r="H61" s="434"/>
      <c r="I61" s="434"/>
      <c r="J61" s="434"/>
      <c r="K61" s="435"/>
      <c r="L61" s="498">
        <f t="shared" si="4"/>
        <v>0</v>
      </c>
      <c r="M61" s="172"/>
    </row>
    <row r="62" spans="1:13" s="60" customFormat="1" ht="12.75" customHeight="1" x14ac:dyDescent="0.15">
      <c r="A62" s="746"/>
      <c r="B62" s="747"/>
      <c r="C62" s="752"/>
      <c r="D62" s="752"/>
      <c r="E62" s="436"/>
      <c r="F62" s="437"/>
      <c r="G62" s="437"/>
      <c r="H62" s="437"/>
      <c r="I62" s="437"/>
      <c r="J62" s="437"/>
      <c r="K62" s="438"/>
      <c r="L62" s="499">
        <f t="shared" si="4"/>
        <v>0</v>
      </c>
      <c r="M62" s="171"/>
    </row>
    <row r="63" spans="1:13" s="60" customFormat="1" ht="12.75" customHeight="1" thickBot="1" x14ac:dyDescent="0.2">
      <c r="A63" s="746"/>
      <c r="B63" s="750"/>
      <c r="C63" s="757" t="s">
        <v>181</v>
      </c>
      <c r="D63" s="758"/>
      <c r="E63" s="514">
        <f t="shared" ref="E63:K63" si="11">SUM(E59:E62)</f>
        <v>0</v>
      </c>
      <c r="F63" s="515">
        <f t="shared" si="11"/>
        <v>0</v>
      </c>
      <c r="G63" s="515">
        <f t="shared" si="11"/>
        <v>0</v>
      </c>
      <c r="H63" s="515">
        <f t="shared" si="11"/>
        <v>0</v>
      </c>
      <c r="I63" s="515">
        <f t="shared" si="11"/>
        <v>0</v>
      </c>
      <c r="J63" s="515">
        <f t="shared" si="11"/>
        <v>0</v>
      </c>
      <c r="K63" s="516">
        <f t="shared" si="11"/>
        <v>0</v>
      </c>
      <c r="L63" s="505">
        <f t="shared" si="4"/>
        <v>0</v>
      </c>
      <c r="M63" s="170"/>
    </row>
    <row r="64" spans="1:13" s="60" customFormat="1" ht="12.75" customHeight="1" thickTop="1" x14ac:dyDescent="0.15">
      <c r="A64" s="747"/>
      <c r="B64" s="748" t="s">
        <v>180</v>
      </c>
      <c r="C64" s="748"/>
      <c r="D64" s="748"/>
      <c r="E64" s="517">
        <f t="shared" ref="E64:K64" si="12">E58-E63</f>
        <v>0</v>
      </c>
      <c r="F64" s="518">
        <f t="shared" si="12"/>
        <v>0</v>
      </c>
      <c r="G64" s="518">
        <f t="shared" si="12"/>
        <v>0</v>
      </c>
      <c r="H64" s="518">
        <f t="shared" si="12"/>
        <v>0</v>
      </c>
      <c r="I64" s="518">
        <f t="shared" si="12"/>
        <v>0</v>
      </c>
      <c r="J64" s="518">
        <f t="shared" si="12"/>
        <v>0</v>
      </c>
      <c r="K64" s="519">
        <f t="shared" si="12"/>
        <v>0</v>
      </c>
      <c r="L64" s="497">
        <f t="shared" si="4"/>
        <v>0</v>
      </c>
      <c r="M64" s="169"/>
    </row>
    <row r="65" spans="1:13" s="60" customFormat="1" ht="12.75" customHeight="1" x14ac:dyDescent="0.15">
      <c r="A65" s="743" t="s">
        <v>179</v>
      </c>
      <c r="B65" s="743"/>
      <c r="C65" s="743"/>
      <c r="D65" s="743"/>
      <c r="E65" s="508"/>
      <c r="F65" s="509"/>
      <c r="G65" s="509"/>
      <c r="H65" s="509"/>
      <c r="I65" s="509"/>
      <c r="J65" s="509"/>
      <c r="K65" s="510"/>
      <c r="L65" s="500">
        <f t="shared" si="4"/>
        <v>0</v>
      </c>
      <c r="M65" s="168"/>
    </row>
    <row r="66" spans="1:13" s="60" customFormat="1" ht="12.75" customHeight="1" x14ac:dyDescent="0.15">
      <c r="A66" s="743" t="s">
        <v>178</v>
      </c>
      <c r="B66" s="743"/>
      <c r="C66" s="743"/>
      <c r="D66" s="743"/>
      <c r="E66" s="501">
        <f t="shared" ref="E66:K66" si="13">E44+E53+E64-E65</f>
        <v>0</v>
      </c>
      <c r="F66" s="502">
        <f t="shared" si="13"/>
        <v>0</v>
      </c>
      <c r="G66" s="502">
        <f t="shared" si="13"/>
        <v>0</v>
      </c>
      <c r="H66" s="502">
        <f t="shared" si="13"/>
        <v>0</v>
      </c>
      <c r="I66" s="502">
        <f t="shared" si="13"/>
        <v>0</v>
      </c>
      <c r="J66" s="502">
        <f t="shared" si="13"/>
        <v>0</v>
      </c>
      <c r="K66" s="503">
        <f t="shared" si="13"/>
        <v>0</v>
      </c>
      <c r="L66" s="500">
        <f t="shared" si="4"/>
        <v>0</v>
      </c>
      <c r="M66" s="168"/>
    </row>
    <row r="67" spans="1:13" s="60" customFormat="1" ht="12.75" customHeight="1" x14ac:dyDescent="0.15">
      <c r="A67" s="743" t="s">
        <v>177</v>
      </c>
      <c r="B67" s="743"/>
      <c r="C67" s="743"/>
      <c r="D67" s="743"/>
      <c r="E67" s="508"/>
      <c r="F67" s="509"/>
      <c r="G67" s="509"/>
      <c r="H67" s="509"/>
      <c r="I67" s="509"/>
      <c r="J67" s="509"/>
      <c r="K67" s="510"/>
      <c r="L67" s="500">
        <f t="shared" si="4"/>
        <v>0</v>
      </c>
      <c r="M67" s="168"/>
    </row>
    <row r="68" spans="1:13" s="60" customFormat="1" ht="12.75" customHeight="1" x14ac:dyDescent="0.15">
      <c r="A68" s="743" t="s">
        <v>176</v>
      </c>
      <c r="B68" s="743"/>
      <c r="C68" s="743"/>
      <c r="D68" s="743"/>
      <c r="E68" s="501">
        <f t="shared" ref="E68:K68" si="14">E66+E67</f>
        <v>0</v>
      </c>
      <c r="F68" s="502">
        <f t="shared" si="14"/>
        <v>0</v>
      </c>
      <c r="G68" s="502">
        <f t="shared" si="14"/>
        <v>0</v>
      </c>
      <c r="H68" s="502">
        <f t="shared" si="14"/>
        <v>0</v>
      </c>
      <c r="I68" s="502">
        <f t="shared" si="14"/>
        <v>0</v>
      </c>
      <c r="J68" s="502">
        <f t="shared" si="14"/>
        <v>0</v>
      </c>
      <c r="K68" s="503">
        <f t="shared" si="14"/>
        <v>0</v>
      </c>
      <c r="L68" s="500">
        <f t="shared" si="4"/>
        <v>0</v>
      </c>
      <c r="M68" s="168"/>
    </row>
    <row r="69" spans="1:13" s="60" customFormat="1" ht="12.75" customHeight="1" x14ac:dyDescent="0.15">
      <c r="A69" s="744" t="s">
        <v>175</v>
      </c>
      <c r="B69" s="744"/>
      <c r="C69" s="744"/>
      <c r="D69" s="744"/>
      <c r="E69" s="744"/>
      <c r="F69" s="744"/>
      <c r="G69" s="744"/>
      <c r="H69" s="744"/>
      <c r="I69" s="744"/>
      <c r="J69" s="744"/>
      <c r="K69" s="744"/>
      <c r="L69" s="744"/>
      <c r="M69" s="167"/>
    </row>
    <row r="70" spans="1:13" s="60" customFormat="1" ht="12.75" customHeight="1" x14ac:dyDescent="0.15">
      <c r="A70" s="166" t="s">
        <v>174</v>
      </c>
      <c r="E70" s="37"/>
    </row>
    <row r="71" spans="1:13" s="60" customFormat="1" ht="12.75" customHeight="1" x14ac:dyDescent="0.15">
      <c r="A71" s="166" t="s">
        <v>173</v>
      </c>
      <c r="E71" s="37"/>
    </row>
    <row r="72" spans="1:13" ht="12.75" customHeight="1" x14ac:dyDescent="0.15">
      <c r="A72" s="59"/>
      <c r="B72" s="59"/>
    </row>
  </sheetData>
  <mergeCells count="67">
    <mergeCell ref="C12:D12"/>
    <mergeCell ref="A4:E4"/>
    <mergeCell ref="A5:D7"/>
    <mergeCell ref="E5:L5"/>
    <mergeCell ref="M5:M7"/>
    <mergeCell ref="E6:E7"/>
    <mergeCell ref="J6:J7"/>
    <mergeCell ref="K6:K7"/>
    <mergeCell ref="L6:L7"/>
    <mergeCell ref="A8:A44"/>
    <mergeCell ref="B8:B18"/>
    <mergeCell ref="C8:D8"/>
    <mergeCell ref="C9:C11"/>
    <mergeCell ref="C13:D13"/>
    <mergeCell ref="C14:D14"/>
    <mergeCell ref="B19:B43"/>
    <mergeCell ref="C15:D15"/>
    <mergeCell ref="C16:D16"/>
    <mergeCell ref="C17:D17"/>
    <mergeCell ref="C18:D18"/>
    <mergeCell ref="B64:D64"/>
    <mergeCell ref="C63:D63"/>
    <mergeCell ref="B44:D44"/>
    <mergeCell ref="C40:D40"/>
    <mergeCell ref="C41:D41"/>
    <mergeCell ref="C19:D19"/>
    <mergeCell ref="C20:C29"/>
    <mergeCell ref="C30:C39"/>
    <mergeCell ref="C42:D42"/>
    <mergeCell ref="C43:D43"/>
    <mergeCell ref="A45:A53"/>
    <mergeCell ref="B45:B48"/>
    <mergeCell ref="C45:D45"/>
    <mergeCell ref="C46:D46"/>
    <mergeCell ref="C47:D47"/>
    <mergeCell ref="C48:D48"/>
    <mergeCell ref="B49:B52"/>
    <mergeCell ref="C52:D52"/>
    <mergeCell ref="B53:D53"/>
    <mergeCell ref="C51:D51"/>
    <mergeCell ref="C49:D49"/>
    <mergeCell ref="C50:D50"/>
    <mergeCell ref="A54:A64"/>
    <mergeCell ref="B54:B58"/>
    <mergeCell ref="C54:D54"/>
    <mergeCell ref="C55:D55"/>
    <mergeCell ref="C56:D56"/>
    <mergeCell ref="B59:B63"/>
    <mergeCell ref="C59:D59"/>
    <mergeCell ref="C60:D60"/>
    <mergeCell ref="C61:D61"/>
    <mergeCell ref="C62:D62"/>
    <mergeCell ref="C57:D57"/>
    <mergeCell ref="C58:D58"/>
    <mergeCell ref="A65:D65"/>
    <mergeCell ref="A66:D66"/>
    <mergeCell ref="A67:D67"/>
    <mergeCell ref="A68:D68"/>
    <mergeCell ref="A69:L69"/>
    <mergeCell ref="L1:M1"/>
    <mergeCell ref="F6:F7"/>
    <mergeCell ref="G6:G7"/>
    <mergeCell ref="H6:H7"/>
    <mergeCell ref="I6:I7"/>
    <mergeCell ref="A2:J2"/>
    <mergeCell ref="H3:I3"/>
    <mergeCell ref="C3:D3"/>
  </mergeCells>
  <phoneticPr fontId="2"/>
  <dataValidations count="2">
    <dataValidation allowBlank="1" showInputMessage="1" showErrorMessage="1" promptTitle="ご確認ください" prompt="併設する施設（事業所）ごとに記入してください。" sqref="E6:K7"/>
    <dataValidation allowBlank="1" showInputMessage="1" showErrorMessage="1" promptTitle="ご確認ください" prompt="前々年度分を作成してください（日付を記入してください。）。" sqref="J3:L3 K2 E3:G3"/>
  </dataValidations>
  <pageMargins left="0.78740157480314965" right="0" top="0.19685039370078741" bottom="0" header="0.51181102362204722" footer="0.11811023622047245"/>
  <pageSetup paperSize="9" scale="99" orientation="portrait" r:id="rId1"/>
  <headerFooter alignWithMargins="0">
    <oddFooter>&amp;L&amp;"ＭＳ 明朝,標準"&amp;9【書類番号28】&amp;C&amp;"ＭＳ 明朝,標準"&amp;9&amp;P&amp;R&amp;"ＭＳ 明朝,標準"&amp;9【令和６年４月募集】</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election activeCell="K2" activeCellId="2" sqref="J3:L3 E3:G3 K2"/>
    </sheetView>
  </sheetViews>
  <sheetFormatPr defaultColWidth="9" defaultRowHeight="13.5" x14ac:dyDescent="0.15"/>
  <cols>
    <col min="1" max="2" width="2.625" style="54" customWidth="1"/>
    <col min="3" max="3" width="4.625" style="54" customWidth="1"/>
    <col min="4" max="4" width="10.625" style="54" customWidth="1"/>
    <col min="5" max="11" width="8.625" style="54" customWidth="1"/>
    <col min="12" max="12" width="8.5" style="54" customWidth="1"/>
    <col min="13" max="13" width="5.625" style="54" customWidth="1"/>
    <col min="14" max="16384" width="9" style="54"/>
  </cols>
  <sheetData>
    <row r="1" spans="1:13" s="400" customFormat="1" x14ac:dyDescent="0.15">
      <c r="A1" s="400" t="s">
        <v>344</v>
      </c>
      <c r="L1" s="737"/>
      <c r="M1" s="737"/>
    </row>
    <row r="2" spans="1:13" ht="17.25" x14ac:dyDescent="0.15">
      <c r="A2" s="611" t="s">
        <v>336</v>
      </c>
      <c r="B2" s="611"/>
      <c r="C2" s="611"/>
      <c r="D2" s="611"/>
      <c r="E2" s="611"/>
      <c r="F2" s="611"/>
      <c r="G2" s="611"/>
      <c r="H2" s="611"/>
      <c r="I2" s="611"/>
      <c r="J2" s="611"/>
      <c r="K2" s="441">
        <f>+'5-6 資金収支'!K2+1</f>
        <v>2</v>
      </c>
      <c r="L2" s="439" t="s">
        <v>334</v>
      </c>
      <c r="M2" s="439"/>
    </row>
    <row r="3" spans="1:13" s="400" customFormat="1" x14ac:dyDescent="0.15">
      <c r="A3" s="490"/>
      <c r="B3" s="490"/>
      <c r="C3" s="742" t="s">
        <v>340</v>
      </c>
      <c r="D3" s="742"/>
      <c r="E3" s="494">
        <f>+'5-6 資金収支'!E3+1</f>
        <v>2</v>
      </c>
      <c r="F3" s="495">
        <f>+'5-6 資金収支'!F3</f>
        <v>1</v>
      </c>
      <c r="G3" s="496">
        <f>+'5-6 資金収支'!G3</f>
        <v>1</v>
      </c>
      <c r="H3" s="742" t="s">
        <v>339</v>
      </c>
      <c r="I3" s="742"/>
      <c r="J3" s="494">
        <f>+'5-6 資金収支'!J3+1</f>
        <v>2</v>
      </c>
      <c r="K3" s="495">
        <f>+'5-6 資金収支'!K3</f>
        <v>1</v>
      </c>
      <c r="L3" s="496">
        <f>+'5-6 資金収支'!L3</f>
        <v>1</v>
      </c>
      <c r="M3" s="490"/>
    </row>
    <row r="4" spans="1:13" s="400" customFormat="1" x14ac:dyDescent="0.15">
      <c r="A4" s="763"/>
      <c r="B4" s="763"/>
      <c r="C4" s="763"/>
      <c r="D4" s="763"/>
      <c r="E4" s="763"/>
      <c r="L4" s="401"/>
      <c r="M4" s="177" t="s">
        <v>15</v>
      </c>
    </row>
    <row r="5" spans="1:13" s="400" customFormat="1" ht="12.75" customHeight="1" x14ac:dyDescent="0.15">
      <c r="A5" s="764" t="s">
        <v>218</v>
      </c>
      <c r="B5" s="765"/>
      <c r="C5" s="765"/>
      <c r="D5" s="766"/>
      <c r="E5" s="773" t="s">
        <v>217</v>
      </c>
      <c r="F5" s="774"/>
      <c r="G5" s="774"/>
      <c r="H5" s="774"/>
      <c r="I5" s="774"/>
      <c r="J5" s="774"/>
      <c r="K5" s="774"/>
      <c r="L5" s="775"/>
      <c r="M5" s="776" t="s">
        <v>216</v>
      </c>
    </row>
    <row r="6" spans="1:13" s="400" customFormat="1" ht="12.75" customHeight="1" x14ac:dyDescent="0.15">
      <c r="A6" s="767"/>
      <c r="B6" s="768"/>
      <c r="C6" s="768"/>
      <c r="D6" s="769"/>
      <c r="E6" s="779" t="s">
        <v>215</v>
      </c>
      <c r="F6" s="738" t="s">
        <v>214</v>
      </c>
      <c r="G6" s="738" t="s">
        <v>112</v>
      </c>
      <c r="H6" s="740" t="s">
        <v>111</v>
      </c>
      <c r="I6" s="740" t="s">
        <v>213</v>
      </c>
      <c r="J6" s="899"/>
      <c r="K6" s="900"/>
      <c r="L6" s="781" t="s">
        <v>212</v>
      </c>
      <c r="M6" s="777"/>
    </row>
    <row r="7" spans="1:13" s="400" customFormat="1" ht="12.75" customHeight="1" thickBot="1" x14ac:dyDescent="0.2">
      <c r="A7" s="770"/>
      <c r="B7" s="771"/>
      <c r="C7" s="771"/>
      <c r="D7" s="772"/>
      <c r="E7" s="780"/>
      <c r="F7" s="739"/>
      <c r="G7" s="739"/>
      <c r="H7" s="741"/>
      <c r="I7" s="741"/>
      <c r="J7" s="901"/>
      <c r="K7" s="902"/>
      <c r="L7" s="782"/>
      <c r="M7" s="778"/>
    </row>
    <row r="8" spans="1:13" s="400" customFormat="1" ht="12.75" customHeight="1" thickTop="1" x14ac:dyDescent="0.15">
      <c r="A8" s="783" t="s">
        <v>211</v>
      </c>
      <c r="B8" s="745" t="s">
        <v>188</v>
      </c>
      <c r="C8" s="748" t="s">
        <v>210</v>
      </c>
      <c r="D8" s="748"/>
      <c r="E8" s="430"/>
      <c r="F8" s="431"/>
      <c r="G8" s="431"/>
      <c r="H8" s="431"/>
      <c r="I8" s="431"/>
      <c r="J8" s="431"/>
      <c r="K8" s="432"/>
      <c r="L8" s="497">
        <f t="shared" ref="L8:L39" si="0">SUM(E8:K8)</f>
        <v>0</v>
      </c>
      <c r="M8" s="169"/>
    </row>
    <row r="9" spans="1:13" s="400" customFormat="1" ht="12.75" customHeight="1" x14ac:dyDescent="0.15">
      <c r="A9" s="784"/>
      <c r="B9" s="746"/>
      <c r="C9" s="786" t="s">
        <v>209</v>
      </c>
      <c r="D9" s="176" t="s">
        <v>145</v>
      </c>
      <c r="E9" s="433"/>
      <c r="F9" s="434"/>
      <c r="G9" s="434"/>
      <c r="H9" s="434"/>
      <c r="I9" s="434"/>
      <c r="J9" s="434"/>
      <c r="K9" s="435"/>
      <c r="L9" s="498">
        <f t="shared" si="0"/>
        <v>0</v>
      </c>
      <c r="M9" s="172"/>
    </row>
    <row r="10" spans="1:13" s="400" customFormat="1" ht="12.75" customHeight="1" x14ac:dyDescent="0.15">
      <c r="A10" s="784"/>
      <c r="B10" s="746"/>
      <c r="C10" s="787"/>
      <c r="D10" s="176" t="s">
        <v>144</v>
      </c>
      <c r="E10" s="433"/>
      <c r="F10" s="434"/>
      <c r="G10" s="434"/>
      <c r="H10" s="434"/>
      <c r="I10" s="434"/>
      <c r="J10" s="434"/>
      <c r="K10" s="435"/>
      <c r="L10" s="498">
        <f t="shared" si="0"/>
        <v>0</v>
      </c>
      <c r="M10" s="172"/>
    </row>
    <row r="11" spans="1:13" s="400" customFormat="1" ht="12.75" customHeight="1" x14ac:dyDescent="0.15">
      <c r="A11" s="784"/>
      <c r="B11" s="746"/>
      <c r="C11" s="788"/>
      <c r="D11" s="176" t="s">
        <v>143</v>
      </c>
      <c r="E11" s="433"/>
      <c r="F11" s="434"/>
      <c r="G11" s="434"/>
      <c r="H11" s="434"/>
      <c r="I11" s="434"/>
      <c r="J11" s="434"/>
      <c r="K11" s="435"/>
      <c r="L11" s="498">
        <f t="shared" si="0"/>
        <v>0</v>
      </c>
      <c r="M11" s="172"/>
    </row>
    <row r="12" spans="1:13" s="400" customFormat="1" ht="12.75" customHeight="1" x14ac:dyDescent="0.15">
      <c r="A12" s="784"/>
      <c r="B12" s="746"/>
      <c r="C12" s="749" t="s">
        <v>208</v>
      </c>
      <c r="D12" s="749"/>
      <c r="E12" s="433"/>
      <c r="F12" s="434"/>
      <c r="G12" s="434"/>
      <c r="H12" s="434"/>
      <c r="I12" s="434"/>
      <c r="J12" s="434"/>
      <c r="K12" s="434"/>
      <c r="L12" s="498">
        <f t="shared" si="0"/>
        <v>0</v>
      </c>
      <c r="M12" s="172"/>
    </row>
    <row r="13" spans="1:13" s="400" customFormat="1" ht="12.75" customHeight="1" x14ac:dyDescent="0.15">
      <c r="A13" s="784"/>
      <c r="B13" s="746"/>
      <c r="C13" s="749" t="s">
        <v>142</v>
      </c>
      <c r="D13" s="749"/>
      <c r="E13" s="433"/>
      <c r="F13" s="434"/>
      <c r="G13" s="434"/>
      <c r="H13" s="434"/>
      <c r="I13" s="434"/>
      <c r="J13" s="434"/>
      <c r="K13" s="435"/>
      <c r="L13" s="498">
        <f t="shared" si="0"/>
        <v>0</v>
      </c>
      <c r="M13" s="172"/>
    </row>
    <row r="14" spans="1:13" s="400" customFormat="1" ht="12.75" customHeight="1" x14ac:dyDescent="0.15">
      <c r="A14" s="784"/>
      <c r="B14" s="746"/>
      <c r="C14" s="749" t="s">
        <v>141</v>
      </c>
      <c r="D14" s="749"/>
      <c r="E14" s="433"/>
      <c r="F14" s="434"/>
      <c r="G14" s="434"/>
      <c r="H14" s="434"/>
      <c r="I14" s="434"/>
      <c r="J14" s="434"/>
      <c r="K14" s="435"/>
      <c r="L14" s="498">
        <f t="shared" si="0"/>
        <v>0</v>
      </c>
      <c r="M14" s="172"/>
    </row>
    <row r="15" spans="1:13" s="400" customFormat="1" ht="12.75" customHeight="1" x14ac:dyDescent="0.15">
      <c r="A15" s="784"/>
      <c r="B15" s="746"/>
      <c r="C15" s="749" t="s">
        <v>207</v>
      </c>
      <c r="D15" s="749"/>
      <c r="E15" s="433"/>
      <c r="F15" s="434"/>
      <c r="G15" s="434"/>
      <c r="H15" s="434"/>
      <c r="I15" s="434"/>
      <c r="J15" s="434"/>
      <c r="K15" s="435"/>
      <c r="L15" s="498">
        <f t="shared" si="0"/>
        <v>0</v>
      </c>
      <c r="M15" s="172"/>
    </row>
    <row r="16" spans="1:13" s="400" customFormat="1" ht="12.75" customHeight="1" x14ac:dyDescent="0.15">
      <c r="A16" s="784"/>
      <c r="B16" s="746"/>
      <c r="C16" s="749" t="s">
        <v>206</v>
      </c>
      <c r="D16" s="749"/>
      <c r="E16" s="433"/>
      <c r="F16" s="434"/>
      <c r="G16" s="434"/>
      <c r="H16" s="434"/>
      <c r="I16" s="434"/>
      <c r="J16" s="434"/>
      <c r="K16" s="435"/>
      <c r="L16" s="498">
        <f t="shared" si="0"/>
        <v>0</v>
      </c>
      <c r="M16" s="172"/>
    </row>
    <row r="17" spans="1:13" s="400" customFormat="1" ht="12.75" customHeight="1" x14ac:dyDescent="0.15">
      <c r="A17" s="784"/>
      <c r="B17" s="746"/>
      <c r="C17" s="761"/>
      <c r="D17" s="761"/>
      <c r="E17" s="436"/>
      <c r="F17" s="437"/>
      <c r="G17" s="437"/>
      <c r="H17" s="437"/>
      <c r="I17" s="437"/>
      <c r="J17" s="437"/>
      <c r="K17" s="438"/>
      <c r="L17" s="499">
        <f t="shared" si="0"/>
        <v>0</v>
      </c>
      <c r="M17" s="171"/>
    </row>
    <row r="18" spans="1:13" s="400" customFormat="1" ht="12.75" customHeight="1" x14ac:dyDescent="0.15">
      <c r="A18" s="784"/>
      <c r="B18" s="746"/>
      <c r="C18" s="753" t="s">
        <v>205</v>
      </c>
      <c r="D18" s="754"/>
      <c r="E18" s="501">
        <f t="shared" ref="E18:K18" si="1">SUM(E8:E17)</f>
        <v>0</v>
      </c>
      <c r="F18" s="502">
        <f t="shared" si="1"/>
        <v>0</v>
      </c>
      <c r="G18" s="502">
        <f t="shared" si="1"/>
        <v>0</v>
      </c>
      <c r="H18" s="502">
        <f t="shared" si="1"/>
        <v>0</v>
      </c>
      <c r="I18" s="502">
        <f t="shared" si="1"/>
        <v>0</v>
      </c>
      <c r="J18" s="502">
        <f t="shared" si="1"/>
        <v>0</v>
      </c>
      <c r="K18" s="503">
        <f t="shared" si="1"/>
        <v>0</v>
      </c>
      <c r="L18" s="500">
        <f t="shared" si="0"/>
        <v>0</v>
      </c>
      <c r="M18" s="168"/>
    </row>
    <row r="19" spans="1:13" s="400" customFormat="1" ht="12.75" customHeight="1" x14ac:dyDescent="0.15">
      <c r="A19" s="784"/>
      <c r="B19" s="746" t="s">
        <v>184</v>
      </c>
      <c r="C19" s="751" t="s">
        <v>204</v>
      </c>
      <c r="D19" s="751"/>
      <c r="E19" s="486"/>
      <c r="F19" s="487"/>
      <c r="G19" s="487"/>
      <c r="H19" s="487"/>
      <c r="I19" s="487"/>
      <c r="J19" s="487"/>
      <c r="K19" s="488"/>
      <c r="L19" s="504">
        <f t="shared" si="0"/>
        <v>0</v>
      </c>
      <c r="M19" s="173"/>
    </row>
    <row r="20" spans="1:13" s="400" customFormat="1" ht="12.75" customHeight="1" x14ac:dyDescent="0.15">
      <c r="A20" s="784"/>
      <c r="B20" s="746"/>
      <c r="C20" s="762" t="s">
        <v>137</v>
      </c>
      <c r="D20" s="176" t="s">
        <v>203</v>
      </c>
      <c r="E20" s="524">
        <f t="shared" ref="E20:K20" si="2">SUM(E21:E29)</f>
        <v>0</v>
      </c>
      <c r="F20" s="520">
        <f t="shared" si="2"/>
        <v>0</v>
      </c>
      <c r="G20" s="520">
        <f t="shared" si="2"/>
        <v>0</v>
      </c>
      <c r="H20" s="520">
        <f t="shared" si="2"/>
        <v>0</v>
      </c>
      <c r="I20" s="520">
        <f t="shared" si="2"/>
        <v>0</v>
      </c>
      <c r="J20" s="520">
        <f t="shared" si="2"/>
        <v>0</v>
      </c>
      <c r="K20" s="525">
        <f t="shared" si="2"/>
        <v>0</v>
      </c>
      <c r="L20" s="498">
        <f t="shared" si="0"/>
        <v>0</v>
      </c>
      <c r="M20" s="172"/>
    </row>
    <row r="21" spans="1:13" s="400" customFormat="1" ht="12.75" customHeight="1" x14ac:dyDescent="0.15">
      <c r="A21" s="784"/>
      <c r="B21" s="746"/>
      <c r="C21" s="762"/>
      <c r="D21" s="489"/>
      <c r="E21" s="433"/>
      <c r="F21" s="434"/>
      <c r="G21" s="434"/>
      <c r="H21" s="434"/>
      <c r="I21" s="434"/>
      <c r="J21" s="434"/>
      <c r="K21" s="435"/>
      <c r="L21" s="498">
        <f t="shared" si="0"/>
        <v>0</v>
      </c>
      <c r="M21" s="172"/>
    </row>
    <row r="22" spans="1:13" s="400" customFormat="1" ht="12.75" customHeight="1" x14ac:dyDescent="0.15">
      <c r="A22" s="784"/>
      <c r="B22" s="746"/>
      <c r="C22" s="762"/>
      <c r="D22" s="489"/>
      <c r="E22" s="433"/>
      <c r="F22" s="434"/>
      <c r="G22" s="434"/>
      <c r="H22" s="434"/>
      <c r="I22" s="434"/>
      <c r="J22" s="434"/>
      <c r="K22" s="435"/>
      <c r="L22" s="498">
        <f t="shared" si="0"/>
        <v>0</v>
      </c>
      <c r="M22" s="172"/>
    </row>
    <row r="23" spans="1:13" s="400" customFormat="1" ht="12.75" customHeight="1" x14ac:dyDescent="0.15">
      <c r="A23" s="784"/>
      <c r="B23" s="746"/>
      <c r="C23" s="762"/>
      <c r="D23" s="489"/>
      <c r="E23" s="433"/>
      <c r="F23" s="434"/>
      <c r="G23" s="434"/>
      <c r="H23" s="434"/>
      <c r="I23" s="434"/>
      <c r="J23" s="434"/>
      <c r="K23" s="435"/>
      <c r="L23" s="498">
        <f t="shared" si="0"/>
        <v>0</v>
      </c>
      <c r="M23" s="172"/>
    </row>
    <row r="24" spans="1:13" s="400" customFormat="1" ht="12.75" customHeight="1" x14ac:dyDescent="0.15">
      <c r="A24" s="784"/>
      <c r="B24" s="746"/>
      <c r="C24" s="762"/>
      <c r="D24" s="489"/>
      <c r="E24" s="433"/>
      <c r="F24" s="434"/>
      <c r="G24" s="434"/>
      <c r="H24" s="434"/>
      <c r="I24" s="434"/>
      <c r="J24" s="434"/>
      <c r="K24" s="435"/>
      <c r="L24" s="498">
        <f t="shared" si="0"/>
        <v>0</v>
      </c>
      <c r="M24" s="172"/>
    </row>
    <row r="25" spans="1:13" s="400" customFormat="1" ht="12.75" customHeight="1" x14ac:dyDescent="0.15">
      <c r="A25" s="784"/>
      <c r="B25" s="746"/>
      <c r="C25" s="762"/>
      <c r="D25" s="489"/>
      <c r="E25" s="433"/>
      <c r="F25" s="434"/>
      <c r="G25" s="434"/>
      <c r="H25" s="434"/>
      <c r="I25" s="434"/>
      <c r="J25" s="434"/>
      <c r="K25" s="435"/>
      <c r="L25" s="498">
        <f t="shared" si="0"/>
        <v>0</v>
      </c>
      <c r="M25" s="172"/>
    </row>
    <row r="26" spans="1:13" s="400" customFormat="1" ht="12.75" customHeight="1" x14ac:dyDescent="0.15">
      <c r="A26" s="784"/>
      <c r="B26" s="746"/>
      <c r="C26" s="762"/>
      <c r="D26" s="489"/>
      <c r="E26" s="433"/>
      <c r="F26" s="434"/>
      <c r="G26" s="434"/>
      <c r="H26" s="434"/>
      <c r="I26" s="434"/>
      <c r="J26" s="434"/>
      <c r="K26" s="435"/>
      <c r="L26" s="498">
        <f t="shared" si="0"/>
        <v>0</v>
      </c>
      <c r="M26" s="172"/>
    </row>
    <row r="27" spans="1:13" s="400" customFormat="1" ht="12.75" customHeight="1" x14ac:dyDescent="0.15">
      <c r="A27" s="784"/>
      <c r="B27" s="746"/>
      <c r="C27" s="762"/>
      <c r="D27" s="489"/>
      <c r="E27" s="433"/>
      <c r="F27" s="434"/>
      <c r="G27" s="434"/>
      <c r="H27" s="434"/>
      <c r="I27" s="434"/>
      <c r="J27" s="434"/>
      <c r="K27" s="435"/>
      <c r="L27" s="498">
        <f t="shared" si="0"/>
        <v>0</v>
      </c>
      <c r="M27" s="172"/>
    </row>
    <row r="28" spans="1:13" s="400" customFormat="1" ht="12.75" customHeight="1" x14ac:dyDescent="0.15">
      <c r="A28" s="784"/>
      <c r="B28" s="746"/>
      <c r="C28" s="762"/>
      <c r="D28" s="489"/>
      <c r="E28" s="433"/>
      <c r="F28" s="434"/>
      <c r="G28" s="434"/>
      <c r="H28" s="434"/>
      <c r="I28" s="434"/>
      <c r="J28" s="434"/>
      <c r="K28" s="435"/>
      <c r="L28" s="498">
        <f t="shared" si="0"/>
        <v>0</v>
      </c>
      <c r="M28" s="172"/>
    </row>
    <row r="29" spans="1:13" s="400" customFormat="1" ht="12.75" customHeight="1" x14ac:dyDescent="0.15">
      <c r="A29" s="784"/>
      <c r="B29" s="746"/>
      <c r="C29" s="762"/>
      <c r="D29" s="489"/>
      <c r="E29" s="433"/>
      <c r="F29" s="434"/>
      <c r="G29" s="434"/>
      <c r="H29" s="434"/>
      <c r="I29" s="434"/>
      <c r="J29" s="434"/>
      <c r="K29" s="435"/>
      <c r="L29" s="498">
        <f t="shared" si="0"/>
        <v>0</v>
      </c>
      <c r="M29" s="172"/>
    </row>
    <row r="30" spans="1:13" s="400" customFormat="1" ht="12.75" customHeight="1" x14ac:dyDescent="0.15">
      <c r="A30" s="784"/>
      <c r="B30" s="746"/>
      <c r="C30" s="762" t="s">
        <v>136</v>
      </c>
      <c r="D30" s="176" t="s">
        <v>202</v>
      </c>
      <c r="E30" s="524">
        <f t="shared" ref="E30:K30" si="3">SUM(E31:E39)</f>
        <v>0</v>
      </c>
      <c r="F30" s="520">
        <f t="shared" si="3"/>
        <v>0</v>
      </c>
      <c r="G30" s="520">
        <f t="shared" si="3"/>
        <v>0</v>
      </c>
      <c r="H30" s="520">
        <f t="shared" si="3"/>
        <v>0</v>
      </c>
      <c r="I30" s="520">
        <f t="shared" si="3"/>
        <v>0</v>
      </c>
      <c r="J30" s="520">
        <f t="shared" si="3"/>
        <v>0</v>
      </c>
      <c r="K30" s="525">
        <f t="shared" si="3"/>
        <v>0</v>
      </c>
      <c r="L30" s="498">
        <f t="shared" si="0"/>
        <v>0</v>
      </c>
      <c r="M30" s="172"/>
    </row>
    <row r="31" spans="1:13" s="400" customFormat="1" ht="12.75" customHeight="1" x14ac:dyDescent="0.15">
      <c r="A31" s="784"/>
      <c r="B31" s="746"/>
      <c r="C31" s="762"/>
      <c r="D31" s="489"/>
      <c r="E31" s="433"/>
      <c r="F31" s="434"/>
      <c r="G31" s="434"/>
      <c r="H31" s="434"/>
      <c r="I31" s="434"/>
      <c r="J31" s="434"/>
      <c r="K31" s="435"/>
      <c r="L31" s="498">
        <f t="shared" si="0"/>
        <v>0</v>
      </c>
      <c r="M31" s="172"/>
    </row>
    <row r="32" spans="1:13" s="400" customFormat="1" ht="12.75" customHeight="1" x14ac:dyDescent="0.15">
      <c r="A32" s="784"/>
      <c r="B32" s="746"/>
      <c r="C32" s="762"/>
      <c r="D32" s="489"/>
      <c r="E32" s="433"/>
      <c r="F32" s="434"/>
      <c r="G32" s="434"/>
      <c r="H32" s="434"/>
      <c r="I32" s="434"/>
      <c r="J32" s="434"/>
      <c r="K32" s="435"/>
      <c r="L32" s="498">
        <f t="shared" si="0"/>
        <v>0</v>
      </c>
      <c r="M32" s="172"/>
    </row>
    <row r="33" spans="1:13" s="400" customFormat="1" ht="12.75" customHeight="1" x14ac:dyDescent="0.15">
      <c r="A33" s="784"/>
      <c r="B33" s="746"/>
      <c r="C33" s="762"/>
      <c r="D33" s="489"/>
      <c r="E33" s="433"/>
      <c r="F33" s="434"/>
      <c r="G33" s="434"/>
      <c r="H33" s="434"/>
      <c r="I33" s="434"/>
      <c r="J33" s="434"/>
      <c r="K33" s="435"/>
      <c r="L33" s="498">
        <f t="shared" si="0"/>
        <v>0</v>
      </c>
      <c r="M33" s="172"/>
    </row>
    <row r="34" spans="1:13" s="400" customFormat="1" ht="12.75" customHeight="1" x14ac:dyDescent="0.15">
      <c r="A34" s="784"/>
      <c r="B34" s="746"/>
      <c r="C34" s="762"/>
      <c r="D34" s="489"/>
      <c r="E34" s="433"/>
      <c r="F34" s="434"/>
      <c r="G34" s="434"/>
      <c r="H34" s="434"/>
      <c r="I34" s="434"/>
      <c r="J34" s="434"/>
      <c r="K34" s="435"/>
      <c r="L34" s="498">
        <f t="shared" si="0"/>
        <v>0</v>
      </c>
      <c r="M34" s="172"/>
    </row>
    <row r="35" spans="1:13" s="400" customFormat="1" ht="12.75" customHeight="1" x14ac:dyDescent="0.15">
      <c r="A35" s="784"/>
      <c r="B35" s="746"/>
      <c r="C35" s="762"/>
      <c r="D35" s="489"/>
      <c r="E35" s="433"/>
      <c r="F35" s="434"/>
      <c r="G35" s="434"/>
      <c r="H35" s="434"/>
      <c r="I35" s="434"/>
      <c r="J35" s="434"/>
      <c r="K35" s="435"/>
      <c r="L35" s="498">
        <f t="shared" si="0"/>
        <v>0</v>
      </c>
      <c r="M35" s="172"/>
    </row>
    <row r="36" spans="1:13" s="400" customFormat="1" ht="12.75" customHeight="1" x14ac:dyDescent="0.15">
      <c r="A36" s="784"/>
      <c r="B36" s="746"/>
      <c r="C36" s="762"/>
      <c r="D36" s="489"/>
      <c r="E36" s="433"/>
      <c r="F36" s="434"/>
      <c r="G36" s="434"/>
      <c r="H36" s="434"/>
      <c r="I36" s="434"/>
      <c r="J36" s="434"/>
      <c r="K36" s="435"/>
      <c r="L36" s="498">
        <f t="shared" si="0"/>
        <v>0</v>
      </c>
      <c r="M36" s="172"/>
    </row>
    <row r="37" spans="1:13" s="400" customFormat="1" ht="12.75" customHeight="1" x14ac:dyDescent="0.15">
      <c r="A37" s="784"/>
      <c r="B37" s="746"/>
      <c r="C37" s="762"/>
      <c r="D37" s="489"/>
      <c r="E37" s="433"/>
      <c r="F37" s="434"/>
      <c r="G37" s="434"/>
      <c r="H37" s="434"/>
      <c r="I37" s="434"/>
      <c r="J37" s="434"/>
      <c r="K37" s="435"/>
      <c r="L37" s="498">
        <f t="shared" si="0"/>
        <v>0</v>
      </c>
      <c r="M37" s="172"/>
    </row>
    <row r="38" spans="1:13" s="400" customFormat="1" ht="12.75" customHeight="1" x14ac:dyDescent="0.15">
      <c r="A38" s="784"/>
      <c r="B38" s="746"/>
      <c r="C38" s="762"/>
      <c r="D38" s="489"/>
      <c r="E38" s="433"/>
      <c r="F38" s="434"/>
      <c r="G38" s="434"/>
      <c r="H38" s="434"/>
      <c r="I38" s="434"/>
      <c r="J38" s="434"/>
      <c r="K38" s="435"/>
      <c r="L38" s="498">
        <f t="shared" si="0"/>
        <v>0</v>
      </c>
      <c r="M38" s="172"/>
    </row>
    <row r="39" spans="1:13" s="400" customFormat="1" ht="12.75" customHeight="1" x14ac:dyDescent="0.15">
      <c r="A39" s="784"/>
      <c r="B39" s="746"/>
      <c r="C39" s="762"/>
      <c r="D39" s="489"/>
      <c r="E39" s="433"/>
      <c r="F39" s="434"/>
      <c r="G39" s="434"/>
      <c r="H39" s="434"/>
      <c r="I39" s="434"/>
      <c r="J39" s="434"/>
      <c r="K39" s="435"/>
      <c r="L39" s="498">
        <f t="shared" si="0"/>
        <v>0</v>
      </c>
      <c r="M39" s="172"/>
    </row>
    <row r="40" spans="1:13" s="400" customFormat="1" ht="12.75" customHeight="1" x14ac:dyDescent="0.15">
      <c r="A40" s="784"/>
      <c r="B40" s="746"/>
      <c r="C40" s="749" t="s">
        <v>201</v>
      </c>
      <c r="D40" s="749"/>
      <c r="E40" s="433"/>
      <c r="F40" s="434"/>
      <c r="G40" s="434"/>
      <c r="H40" s="434"/>
      <c r="I40" s="434"/>
      <c r="J40" s="434"/>
      <c r="K40" s="435"/>
      <c r="L40" s="498">
        <f t="shared" ref="L40:L68" si="4">SUM(E40:K40)</f>
        <v>0</v>
      </c>
      <c r="M40" s="172"/>
    </row>
    <row r="41" spans="1:13" s="400" customFormat="1" ht="12.75" customHeight="1" x14ac:dyDescent="0.15">
      <c r="A41" s="784"/>
      <c r="B41" s="746"/>
      <c r="C41" s="749" t="s">
        <v>200</v>
      </c>
      <c r="D41" s="749"/>
      <c r="E41" s="433"/>
      <c r="F41" s="434"/>
      <c r="G41" s="434"/>
      <c r="H41" s="434"/>
      <c r="I41" s="434"/>
      <c r="J41" s="434"/>
      <c r="K41" s="435"/>
      <c r="L41" s="498">
        <f t="shared" si="4"/>
        <v>0</v>
      </c>
      <c r="M41" s="172"/>
    </row>
    <row r="42" spans="1:13" s="400" customFormat="1" ht="12.75" customHeight="1" x14ac:dyDescent="0.15">
      <c r="A42" s="784"/>
      <c r="B42" s="747"/>
      <c r="C42" s="752"/>
      <c r="D42" s="752"/>
      <c r="E42" s="436"/>
      <c r="F42" s="437"/>
      <c r="G42" s="437"/>
      <c r="H42" s="437"/>
      <c r="I42" s="437"/>
      <c r="J42" s="437"/>
      <c r="K42" s="438"/>
      <c r="L42" s="499">
        <f t="shared" si="4"/>
        <v>0</v>
      </c>
      <c r="M42" s="171"/>
    </row>
    <row r="43" spans="1:13" s="400" customFormat="1" ht="12.75" customHeight="1" thickBot="1" x14ac:dyDescent="0.2">
      <c r="A43" s="784"/>
      <c r="B43" s="750"/>
      <c r="C43" s="757" t="s">
        <v>199</v>
      </c>
      <c r="D43" s="758"/>
      <c r="E43" s="514">
        <f t="shared" ref="E43:K43" si="5">SUM(E19,E20,E30,E40:E42)</f>
        <v>0</v>
      </c>
      <c r="F43" s="515">
        <f t="shared" si="5"/>
        <v>0</v>
      </c>
      <c r="G43" s="515">
        <f t="shared" si="5"/>
        <v>0</v>
      </c>
      <c r="H43" s="515">
        <f t="shared" si="5"/>
        <v>0</v>
      </c>
      <c r="I43" s="515">
        <f t="shared" si="5"/>
        <v>0</v>
      </c>
      <c r="J43" s="515">
        <f t="shared" si="5"/>
        <v>0</v>
      </c>
      <c r="K43" s="516">
        <f t="shared" si="5"/>
        <v>0</v>
      </c>
      <c r="L43" s="505">
        <f t="shared" si="4"/>
        <v>0</v>
      </c>
      <c r="M43" s="170"/>
    </row>
    <row r="44" spans="1:13" s="400" customFormat="1" ht="12.75" customHeight="1" thickTop="1" x14ac:dyDescent="0.15">
      <c r="A44" s="785"/>
      <c r="B44" s="748" t="s">
        <v>198</v>
      </c>
      <c r="C44" s="748"/>
      <c r="D44" s="748"/>
      <c r="E44" s="517">
        <f t="shared" ref="E44:K44" si="6">E18-E43</f>
        <v>0</v>
      </c>
      <c r="F44" s="518">
        <f t="shared" si="6"/>
        <v>0</v>
      </c>
      <c r="G44" s="518">
        <f t="shared" si="6"/>
        <v>0</v>
      </c>
      <c r="H44" s="518">
        <f t="shared" si="6"/>
        <v>0</v>
      </c>
      <c r="I44" s="518">
        <f t="shared" si="6"/>
        <v>0</v>
      </c>
      <c r="J44" s="518">
        <f t="shared" si="6"/>
        <v>0</v>
      </c>
      <c r="K44" s="519">
        <f t="shared" si="6"/>
        <v>0</v>
      </c>
      <c r="L44" s="497">
        <f t="shared" si="4"/>
        <v>0</v>
      </c>
      <c r="M44" s="169"/>
    </row>
    <row r="45" spans="1:13" s="400" customFormat="1" ht="12.75" customHeight="1" x14ac:dyDescent="0.15">
      <c r="A45" s="755" t="s">
        <v>197</v>
      </c>
      <c r="B45" s="746" t="s">
        <v>188</v>
      </c>
      <c r="C45" s="751" t="s">
        <v>196</v>
      </c>
      <c r="D45" s="751"/>
      <c r="E45" s="486"/>
      <c r="F45" s="487"/>
      <c r="G45" s="487"/>
      <c r="H45" s="487"/>
      <c r="I45" s="487"/>
      <c r="J45" s="487"/>
      <c r="K45" s="488"/>
      <c r="L45" s="504">
        <f t="shared" si="4"/>
        <v>0</v>
      </c>
      <c r="M45" s="173"/>
    </row>
    <row r="46" spans="1:13" s="400" customFormat="1" ht="12.75" customHeight="1" x14ac:dyDescent="0.15">
      <c r="A46" s="755"/>
      <c r="B46" s="746"/>
      <c r="C46" s="749" t="s">
        <v>195</v>
      </c>
      <c r="D46" s="749"/>
      <c r="E46" s="433"/>
      <c r="F46" s="434"/>
      <c r="G46" s="434"/>
      <c r="H46" s="434"/>
      <c r="I46" s="434"/>
      <c r="J46" s="434"/>
      <c r="K46" s="435"/>
      <c r="L46" s="498">
        <f t="shared" si="4"/>
        <v>0</v>
      </c>
      <c r="M46" s="172"/>
    </row>
    <row r="47" spans="1:13" s="400" customFormat="1" ht="12.75" customHeight="1" x14ac:dyDescent="0.15">
      <c r="A47" s="755"/>
      <c r="B47" s="746"/>
      <c r="C47" s="756"/>
      <c r="D47" s="756"/>
      <c r="E47" s="433"/>
      <c r="F47" s="434"/>
      <c r="G47" s="434"/>
      <c r="H47" s="434"/>
      <c r="I47" s="434"/>
      <c r="J47" s="434"/>
      <c r="K47" s="435"/>
      <c r="L47" s="498">
        <f t="shared" si="4"/>
        <v>0</v>
      </c>
      <c r="M47" s="172"/>
    </row>
    <row r="48" spans="1:13" s="400" customFormat="1" ht="12.75" customHeight="1" x14ac:dyDescent="0.15">
      <c r="A48" s="755"/>
      <c r="B48" s="746"/>
      <c r="C48" s="753" t="s">
        <v>194</v>
      </c>
      <c r="D48" s="754"/>
      <c r="E48" s="501">
        <f t="shared" ref="E48:K48" si="7">SUM(E45:E47)</f>
        <v>0</v>
      </c>
      <c r="F48" s="502">
        <f t="shared" si="7"/>
        <v>0</v>
      </c>
      <c r="G48" s="502">
        <f t="shared" si="7"/>
        <v>0</v>
      </c>
      <c r="H48" s="502">
        <f t="shared" si="7"/>
        <v>0</v>
      </c>
      <c r="I48" s="502">
        <f t="shared" si="7"/>
        <v>0</v>
      </c>
      <c r="J48" s="502">
        <f t="shared" si="7"/>
        <v>0</v>
      </c>
      <c r="K48" s="503">
        <f t="shared" si="7"/>
        <v>0</v>
      </c>
      <c r="L48" s="500">
        <f t="shared" si="4"/>
        <v>0</v>
      </c>
      <c r="M48" s="168"/>
    </row>
    <row r="49" spans="1:13" s="400" customFormat="1" ht="12.75" customHeight="1" x14ac:dyDescent="0.15">
      <c r="A49" s="755"/>
      <c r="B49" s="746" t="s">
        <v>184</v>
      </c>
      <c r="C49" s="760" t="s">
        <v>193</v>
      </c>
      <c r="D49" s="760"/>
      <c r="E49" s="511"/>
      <c r="F49" s="512"/>
      <c r="G49" s="512"/>
      <c r="H49" s="512"/>
      <c r="I49" s="512"/>
      <c r="J49" s="512"/>
      <c r="K49" s="513"/>
      <c r="L49" s="506">
        <f t="shared" si="4"/>
        <v>0</v>
      </c>
      <c r="M49" s="175"/>
    </row>
    <row r="50" spans="1:13" s="400" customFormat="1" ht="12.75" customHeight="1" x14ac:dyDescent="0.15">
      <c r="A50" s="755"/>
      <c r="B50" s="746"/>
      <c r="C50" s="749" t="s">
        <v>192</v>
      </c>
      <c r="D50" s="749"/>
      <c r="E50" s="433"/>
      <c r="F50" s="434"/>
      <c r="G50" s="434"/>
      <c r="H50" s="434"/>
      <c r="I50" s="434"/>
      <c r="J50" s="434"/>
      <c r="K50" s="435"/>
      <c r="L50" s="498">
        <f t="shared" si="4"/>
        <v>0</v>
      </c>
      <c r="M50" s="172"/>
    </row>
    <row r="51" spans="1:13" s="400" customFormat="1" ht="12.75" customHeight="1" x14ac:dyDescent="0.15">
      <c r="A51" s="755"/>
      <c r="B51" s="747"/>
      <c r="C51" s="752"/>
      <c r="D51" s="752"/>
      <c r="E51" s="436"/>
      <c r="F51" s="437"/>
      <c r="G51" s="437"/>
      <c r="H51" s="437"/>
      <c r="I51" s="437"/>
      <c r="J51" s="437"/>
      <c r="K51" s="438"/>
      <c r="L51" s="499">
        <f t="shared" si="4"/>
        <v>0</v>
      </c>
      <c r="M51" s="171"/>
    </row>
    <row r="52" spans="1:13" s="400" customFormat="1" ht="12.75" customHeight="1" thickBot="1" x14ac:dyDescent="0.2">
      <c r="A52" s="755"/>
      <c r="B52" s="750"/>
      <c r="C52" s="757" t="s">
        <v>191</v>
      </c>
      <c r="D52" s="758"/>
      <c r="E52" s="514">
        <f t="shared" ref="E52:K52" si="8">SUM(E49:E51)</f>
        <v>0</v>
      </c>
      <c r="F52" s="515">
        <f t="shared" si="8"/>
        <v>0</v>
      </c>
      <c r="G52" s="515">
        <f t="shared" si="8"/>
        <v>0</v>
      </c>
      <c r="H52" s="515">
        <f t="shared" si="8"/>
        <v>0</v>
      </c>
      <c r="I52" s="515">
        <f t="shared" si="8"/>
        <v>0</v>
      </c>
      <c r="J52" s="515">
        <f t="shared" si="8"/>
        <v>0</v>
      </c>
      <c r="K52" s="516">
        <f t="shared" si="8"/>
        <v>0</v>
      </c>
      <c r="L52" s="505">
        <f t="shared" si="4"/>
        <v>0</v>
      </c>
      <c r="M52" s="170"/>
    </row>
    <row r="53" spans="1:13" s="400" customFormat="1" ht="12.75" customHeight="1" thickTop="1" x14ac:dyDescent="0.15">
      <c r="A53" s="755"/>
      <c r="B53" s="759" t="s">
        <v>190</v>
      </c>
      <c r="C53" s="759"/>
      <c r="D53" s="759"/>
      <c r="E53" s="521">
        <f t="shared" ref="E53:K53" si="9">E48-E52</f>
        <v>0</v>
      </c>
      <c r="F53" s="522">
        <f t="shared" si="9"/>
        <v>0</v>
      </c>
      <c r="G53" s="522">
        <f t="shared" si="9"/>
        <v>0</v>
      </c>
      <c r="H53" s="522">
        <f t="shared" si="9"/>
        <v>0</v>
      </c>
      <c r="I53" s="522">
        <f t="shared" si="9"/>
        <v>0</v>
      </c>
      <c r="J53" s="522">
        <f t="shared" si="9"/>
        <v>0</v>
      </c>
      <c r="K53" s="523">
        <f t="shared" si="9"/>
        <v>0</v>
      </c>
      <c r="L53" s="507">
        <f t="shared" si="4"/>
        <v>0</v>
      </c>
      <c r="M53" s="174"/>
    </row>
    <row r="54" spans="1:13" s="400" customFormat="1" ht="12.75" customHeight="1" x14ac:dyDescent="0.15">
      <c r="A54" s="745" t="s">
        <v>189</v>
      </c>
      <c r="B54" s="745" t="s">
        <v>188</v>
      </c>
      <c r="C54" s="748" t="s">
        <v>187</v>
      </c>
      <c r="D54" s="748"/>
      <c r="E54" s="430"/>
      <c r="F54" s="431"/>
      <c r="G54" s="431"/>
      <c r="H54" s="431"/>
      <c r="I54" s="431"/>
      <c r="J54" s="431"/>
      <c r="K54" s="432"/>
      <c r="L54" s="497">
        <f t="shared" si="4"/>
        <v>0</v>
      </c>
      <c r="M54" s="169"/>
    </row>
    <row r="55" spans="1:13" s="400" customFormat="1" ht="12.75" customHeight="1" x14ac:dyDescent="0.15">
      <c r="A55" s="746"/>
      <c r="B55" s="746"/>
      <c r="C55" s="749" t="s">
        <v>186</v>
      </c>
      <c r="D55" s="749"/>
      <c r="E55" s="433"/>
      <c r="F55" s="434"/>
      <c r="G55" s="434"/>
      <c r="H55" s="434"/>
      <c r="I55" s="434"/>
      <c r="J55" s="434"/>
      <c r="K55" s="435"/>
      <c r="L55" s="498">
        <f t="shared" si="4"/>
        <v>0</v>
      </c>
      <c r="M55" s="172"/>
    </row>
    <row r="56" spans="1:13" s="400" customFormat="1" ht="12.75" customHeight="1" x14ac:dyDescent="0.15">
      <c r="A56" s="746"/>
      <c r="B56" s="746"/>
      <c r="C56" s="749" t="s">
        <v>140</v>
      </c>
      <c r="D56" s="749"/>
      <c r="E56" s="433"/>
      <c r="F56" s="434"/>
      <c r="G56" s="434"/>
      <c r="H56" s="434"/>
      <c r="I56" s="434"/>
      <c r="J56" s="434"/>
      <c r="K56" s="435"/>
      <c r="L56" s="498">
        <f t="shared" si="4"/>
        <v>0</v>
      </c>
      <c r="M56" s="172"/>
    </row>
    <row r="57" spans="1:13" s="400" customFormat="1" ht="12.75" customHeight="1" x14ac:dyDescent="0.15">
      <c r="A57" s="746"/>
      <c r="B57" s="746"/>
      <c r="C57" s="752"/>
      <c r="D57" s="752"/>
      <c r="E57" s="436"/>
      <c r="F57" s="437"/>
      <c r="G57" s="437"/>
      <c r="H57" s="437"/>
      <c r="I57" s="437"/>
      <c r="J57" s="437"/>
      <c r="K57" s="438"/>
      <c r="L57" s="499">
        <f t="shared" si="4"/>
        <v>0</v>
      </c>
      <c r="M57" s="171"/>
    </row>
    <row r="58" spans="1:13" s="400" customFormat="1" ht="12.75" customHeight="1" x14ac:dyDescent="0.15">
      <c r="A58" s="746"/>
      <c r="B58" s="746"/>
      <c r="C58" s="753" t="s">
        <v>185</v>
      </c>
      <c r="D58" s="754"/>
      <c r="E58" s="501">
        <f t="shared" ref="E58:K58" si="10">SUM(E54:E57)</f>
        <v>0</v>
      </c>
      <c r="F58" s="502">
        <f t="shared" si="10"/>
        <v>0</v>
      </c>
      <c r="G58" s="502">
        <f t="shared" si="10"/>
        <v>0</v>
      </c>
      <c r="H58" s="502">
        <f t="shared" si="10"/>
        <v>0</v>
      </c>
      <c r="I58" s="502">
        <f t="shared" si="10"/>
        <v>0</v>
      </c>
      <c r="J58" s="502">
        <f t="shared" si="10"/>
        <v>0</v>
      </c>
      <c r="K58" s="503">
        <f t="shared" si="10"/>
        <v>0</v>
      </c>
      <c r="L58" s="500">
        <f t="shared" si="4"/>
        <v>0</v>
      </c>
      <c r="M58" s="168"/>
    </row>
    <row r="59" spans="1:13" s="400" customFormat="1" ht="12.75" customHeight="1" x14ac:dyDescent="0.15">
      <c r="A59" s="746"/>
      <c r="B59" s="746" t="s">
        <v>184</v>
      </c>
      <c r="C59" s="751" t="s">
        <v>183</v>
      </c>
      <c r="D59" s="751"/>
      <c r="E59" s="486"/>
      <c r="F59" s="487"/>
      <c r="G59" s="487"/>
      <c r="H59" s="487"/>
      <c r="I59" s="487"/>
      <c r="J59" s="487"/>
      <c r="K59" s="488"/>
      <c r="L59" s="504">
        <f t="shared" si="4"/>
        <v>0</v>
      </c>
      <c r="M59" s="173"/>
    </row>
    <row r="60" spans="1:13" s="400" customFormat="1" ht="12.75" customHeight="1" x14ac:dyDescent="0.15">
      <c r="A60" s="746"/>
      <c r="B60" s="746"/>
      <c r="C60" s="749" t="s">
        <v>182</v>
      </c>
      <c r="D60" s="749"/>
      <c r="E60" s="433"/>
      <c r="F60" s="434"/>
      <c r="G60" s="434"/>
      <c r="H60" s="434"/>
      <c r="I60" s="434"/>
      <c r="J60" s="434"/>
      <c r="K60" s="435"/>
      <c r="L60" s="498">
        <f t="shared" si="4"/>
        <v>0</v>
      </c>
      <c r="M60" s="172"/>
    </row>
    <row r="61" spans="1:13" s="400" customFormat="1" ht="12.75" customHeight="1" x14ac:dyDescent="0.15">
      <c r="A61" s="746"/>
      <c r="B61" s="746"/>
      <c r="C61" s="749" t="s">
        <v>135</v>
      </c>
      <c r="D61" s="749"/>
      <c r="E61" s="433"/>
      <c r="F61" s="434"/>
      <c r="G61" s="434"/>
      <c r="H61" s="434"/>
      <c r="I61" s="434"/>
      <c r="J61" s="434"/>
      <c r="K61" s="435"/>
      <c r="L61" s="498">
        <f t="shared" si="4"/>
        <v>0</v>
      </c>
      <c r="M61" s="172"/>
    </row>
    <row r="62" spans="1:13" s="400" customFormat="1" ht="12.75" customHeight="1" x14ac:dyDescent="0.15">
      <c r="A62" s="746"/>
      <c r="B62" s="747"/>
      <c r="C62" s="752"/>
      <c r="D62" s="752"/>
      <c r="E62" s="436"/>
      <c r="F62" s="437"/>
      <c r="G62" s="437"/>
      <c r="H62" s="437"/>
      <c r="I62" s="437"/>
      <c r="J62" s="437"/>
      <c r="K62" s="438"/>
      <c r="L62" s="499">
        <f t="shared" si="4"/>
        <v>0</v>
      </c>
      <c r="M62" s="171"/>
    </row>
    <row r="63" spans="1:13" s="400" customFormat="1" ht="12.75" customHeight="1" thickBot="1" x14ac:dyDescent="0.2">
      <c r="A63" s="746"/>
      <c r="B63" s="750"/>
      <c r="C63" s="757" t="s">
        <v>181</v>
      </c>
      <c r="D63" s="758"/>
      <c r="E63" s="514">
        <f t="shared" ref="E63:K63" si="11">SUM(E59:E62)</f>
        <v>0</v>
      </c>
      <c r="F63" s="515">
        <f t="shared" si="11"/>
        <v>0</v>
      </c>
      <c r="G63" s="515">
        <f t="shared" si="11"/>
        <v>0</v>
      </c>
      <c r="H63" s="515">
        <f t="shared" si="11"/>
        <v>0</v>
      </c>
      <c r="I63" s="515">
        <f t="shared" si="11"/>
        <v>0</v>
      </c>
      <c r="J63" s="515">
        <f t="shared" si="11"/>
        <v>0</v>
      </c>
      <c r="K63" s="516">
        <f t="shared" si="11"/>
        <v>0</v>
      </c>
      <c r="L63" s="505">
        <f t="shared" si="4"/>
        <v>0</v>
      </c>
      <c r="M63" s="170"/>
    </row>
    <row r="64" spans="1:13" s="400" customFormat="1" ht="12.75" customHeight="1" thickTop="1" x14ac:dyDescent="0.15">
      <c r="A64" s="747"/>
      <c r="B64" s="748" t="s">
        <v>180</v>
      </c>
      <c r="C64" s="748"/>
      <c r="D64" s="748"/>
      <c r="E64" s="517">
        <f t="shared" ref="E64:K64" si="12">E58-E63</f>
        <v>0</v>
      </c>
      <c r="F64" s="518">
        <f t="shared" si="12"/>
        <v>0</v>
      </c>
      <c r="G64" s="518">
        <f t="shared" si="12"/>
        <v>0</v>
      </c>
      <c r="H64" s="518">
        <f t="shared" si="12"/>
        <v>0</v>
      </c>
      <c r="I64" s="518">
        <f t="shared" si="12"/>
        <v>0</v>
      </c>
      <c r="J64" s="518">
        <f t="shared" si="12"/>
        <v>0</v>
      </c>
      <c r="K64" s="519">
        <f t="shared" si="12"/>
        <v>0</v>
      </c>
      <c r="L64" s="497">
        <f t="shared" si="4"/>
        <v>0</v>
      </c>
      <c r="M64" s="169"/>
    </row>
    <row r="65" spans="1:13" s="400" customFormat="1" ht="12.75" customHeight="1" x14ac:dyDescent="0.15">
      <c r="A65" s="743" t="s">
        <v>179</v>
      </c>
      <c r="B65" s="743"/>
      <c r="C65" s="743"/>
      <c r="D65" s="743"/>
      <c r="E65" s="508"/>
      <c r="F65" s="509"/>
      <c r="G65" s="509"/>
      <c r="H65" s="509"/>
      <c r="I65" s="509"/>
      <c r="J65" s="509"/>
      <c r="K65" s="510"/>
      <c r="L65" s="500">
        <f t="shared" si="4"/>
        <v>0</v>
      </c>
      <c r="M65" s="168"/>
    </row>
    <row r="66" spans="1:13" s="400" customFormat="1" ht="12.75" customHeight="1" x14ac:dyDescent="0.15">
      <c r="A66" s="743" t="s">
        <v>178</v>
      </c>
      <c r="B66" s="743"/>
      <c r="C66" s="743"/>
      <c r="D66" s="743"/>
      <c r="E66" s="501">
        <f t="shared" ref="E66:K66" si="13">E44+E53+E64-E65</f>
        <v>0</v>
      </c>
      <c r="F66" s="502">
        <f t="shared" si="13"/>
        <v>0</v>
      </c>
      <c r="G66" s="502">
        <f t="shared" si="13"/>
        <v>0</v>
      </c>
      <c r="H66" s="502">
        <f t="shared" si="13"/>
        <v>0</v>
      </c>
      <c r="I66" s="502">
        <f t="shared" si="13"/>
        <v>0</v>
      </c>
      <c r="J66" s="502">
        <f t="shared" si="13"/>
        <v>0</v>
      </c>
      <c r="K66" s="503">
        <f t="shared" si="13"/>
        <v>0</v>
      </c>
      <c r="L66" s="500">
        <f t="shared" si="4"/>
        <v>0</v>
      </c>
      <c r="M66" s="168"/>
    </row>
    <row r="67" spans="1:13" s="400" customFormat="1" ht="12.75" customHeight="1" x14ac:dyDescent="0.15">
      <c r="A67" s="743" t="s">
        <v>177</v>
      </c>
      <c r="B67" s="743"/>
      <c r="C67" s="743"/>
      <c r="D67" s="743"/>
      <c r="E67" s="501">
        <f>+'5-6 資金収支'!E68</f>
        <v>0</v>
      </c>
      <c r="F67" s="502">
        <f>+'5-6 資金収支'!F68</f>
        <v>0</v>
      </c>
      <c r="G67" s="502">
        <f>+'5-6 資金収支'!G68</f>
        <v>0</v>
      </c>
      <c r="H67" s="502">
        <f>+'5-6 資金収支'!H68</f>
        <v>0</v>
      </c>
      <c r="I67" s="502">
        <f>+'5-6 資金収支'!I68</f>
        <v>0</v>
      </c>
      <c r="J67" s="502">
        <f>+'5-6 資金収支'!J68</f>
        <v>0</v>
      </c>
      <c r="K67" s="503">
        <f>+'5-6 資金収支'!K68</f>
        <v>0</v>
      </c>
      <c r="L67" s="500">
        <f t="shared" si="4"/>
        <v>0</v>
      </c>
      <c r="M67" s="168"/>
    </row>
    <row r="68" spans="1:13" s="400" customFormat="1" ht="12.75" customHeight="1" x14ac:dyDescent="0.15">
      <c r="A68" s="743" t="s">
        <v>176</v>
      </c>
      <c r="B68" s="743"/>
      <c r="C68" s="743"/>
      <c r="D68" s="743"/>
      <c r="E68" s="501">
        <f t="shared" ref="E68:K68" si="14">E66+E67</f>
        <v>0</v>
      </c>
      <c r="F68" s="502">
        <f t="shared" si="14"/>
        <v>0</v>
      </c>
      <c r="G68" s="502">
        <f t="shared" si="14"/>
        <v>0</v>
      </c>
      <c r="H68" s="502">
        <f t="shared" si="14"/>
        <v>0</v>
      </c>
      <c r="I68" s="502">
        <f t="shared" si="14"/>
        <v>0</v>
      </c>
      <c r="J68" s="502">
        <f t="shared" si="14"/>
        <v>0</v>
      </c>
      <c r="K68" s="503">
        <f t="shared" si="14"/>
        <v>0</v>
      </c>
      <c r="L68" s="500">
        <f t="shared" si="4"/>
        <v>0</v>
      </c>
      <c r="M68" s="168"/>
    </row>
    <row r="69" spans="1:13" s="400" customFormat="1" ht="12.75" customHeight="1" x14ac:dyDescent="0.15">
      <c r="A69" s="744" t="s">
        <v>175</v>
      </c>
      <c r="B69" s="744"/>
      <c r="C69" s="744"/>
      <c r="D69" s="744"/>
      <c r="E69" s="744"/>
      <c r="F69" s="744"/>
      <c r="G69" s="744"/>
      <c r="H69" s="744"/>
      <c r="I69" s="744"/>
      <c r="J69" s="744"/>
      <c r="K69" s="744"/>
      <c r="L69" s="744"/>
      <c r="M69" s="167"/>
    </row>
    <row r="70" spans="1:13" s="400" customFormat="1" ht="12.75" customHeight="1" x14ac:dyDescent="0.15">
      <c r="A70" s="166" t="s">
        <v>174</v>
      </c>
      <c r="E70" s="37"/>
    </row>
    <row r="71" spans="1:13" s="400" customFormat="1" ht="12.75" customHeight="1" x14ac:dyDescent="0.15">
      <c r="A71" s="166" t="s">
        <v>173</v>
      </c>
      <c r="E71" s="37"/>
    </row>
    <row r="72" spans="1:13" ht="12.75" customHeight="1" x14ac:dyDescent="0.15">
      <c r="A72" s="59"/>
      <c r="B72" s="59"/>
    </row>
  </sheetData>
  <mergeCells count="67">
    <mergeCell ref="A68:D68"/>
    <mergeCell ref="A69:L69"/>
    <mergeCell ref="B59:B63"/>
    <mergeCell ref="C59:D59"/>
    <mergeCell ref="C60:D60"/>
    <mergeCell ref="C61:D61"/>
    <mergeCell ref="C62:D62"/>
    <mergeCell ref="C63:D63"/>
    <mergeCell ref="A54:A64"/>
    <mergeCell ref="B54:B58"/>
    <mergeCell ref="C54:D54"/>
    <mergeCell ref="C55:D55"/>
    <mergeCell ref="C56:D56"/>
    <mergeCell ref="C41:D41"/>
    <mergeCell ref="C42:D42"/>
    <mergeCell ref="C43:D43"/>
    <mergeCell ref="B44:D44"/>
    <mergeCell ref="B49:B52"/>
    <mergeCell ref="C49:D49"/>
    <mergeCell ref="C50:D50"/>
    <mergeCell ref="A67:D67"/>
    <mergeCell ref="A65:D65"/>
    <mergeCell ref="A66:D66"/>
    <mergeCell ref="C51:D51"/>
    <mergeCell ref="C52:D52"/>
    <mergeCell ref="B53:D53"/>
    <mergeCell ref="A45:A53"/>
    <mergeCell ref="B45:B48"/>
    <mergeCell ref="C45:D45"/>
    <mergeCell ref="C46:D46"/>
    <mergeCell ref="C47:D47"/>
    <mergeCell ref="C48:D48"/>
    <mergeCell ref="C57:D57"/>
    <mergeCell ref="C58:D58"/>
    <mergeCell ref="B64:D64"/>
    <mergeCell ref="A8:A44"/>
    <mergeCell ref="B8:B18"/>
    <mergeCell ref="C8:D8"/>
    <mergeCell ref="C9:C11"/>
    <mergeCell ref="C12:D12"/>
    <mergeCell ref="C18:D18"/>
    <mergeCell ref="C13:D13"/>
    <mergeCell ref="C14:D14"/>
    <mergeCell ref="C15:D15"/>
    <mergeCell ref="C16:D16"/>
    <mergeCell ref="C17:D17"/>
    <mergeCell ref="B19:B43"/>
    <mergeCell ref="C19:D19"/>
    <mergeCell ref="C20:C29"/>
    <mergeCell ref="C30:C39"/>
    <mergeCell ref="C40:D40"/>
    <mergeCell ref="L1:M1"/>
    <mergeCell ref="A2:J2"/>
    <mergeCell ref="A4:E4"/>
    <mergeCell ref="A5:D7"/>
    <mergeCell ref="E5:L5"/>
    <mergeCell ref="M5:M7"/>
    <mergeCell ref="E6:E7"/>
    <mergeCell ref="F6:F7"/>
    <mergeCell ref="G6:G7"/>
    <mergeCell ref="L6:L7"/>
    <mergeCell ref="H6:H7"/>
    <mergeCell ref="I6:I7"/>
    <mergeCell ref="J6:J7"/>
    <mergeCell ref="K6:K7"/>
    <mergeCell ref="C3:D3"/>
    <mergeCell ref="H3:I3"/>
  </mergeCells>
  <phoneticPr fontId="2"/>
  <dataValidations count="2">
    <dataValidation allowBlank="1" showInputMessage="1" showErrorMessage="1" promptTitle="ご確認ください" prompt="併設する施設（事業所）ごとに記入してください。" sqref="E6:K7"/>
    <dataValidation allowBlank="1" showInputMessage="1" showErrorMessage="1" promptTitle="ご確認ください" prompt="前年度分を作成してください（日付を記入してください。）。" sqref="J3:L3 E3:G3 K2"/>
  </dataValidations>
  <pageMargins left="0.78740157480314965" right="0" top="0.19685039370078741" bottom="0" header="0.51181102362204722" footer="0.11811023622047245"/>
  <pageSetup paperSize="9" scale="99" orientation="portrait" r:id="rId1"/>
  <headerFooter alignWithMargins="0">
    <oddFooter>&amp;L&amp;"ＭＳ 明朝,標準"&amp;9【書類番号28】&amp;C&amp;"ＭＳ 明朝,標準"&amp;9&amp;P&amp;R&amp;"ＭＳ 明朝,標準"&amp;9【令和６年４月募集】</oddFooter>
  </headerFooter>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15</vt:i4>
      </vt:variant>
      <vt:variant>
        <vt:lpstr>名前付き一覧</vt:lpstr>
      </vt:variant>
      <vt:variant>
        <vt:i4>17</vt:i4>
      </vt:variant>
    </vt:vector>
  </HeadingPairs>
  <TitlesOfParts>
    <vt:vector baseType="lpstr" size="32">
      <vt:lpstr>5-2 償還計画</vt:lpstr>
      <vt:lpstr>5-2 別紙(寄附者内訳)</vt:lpstr>
      <vt:lpstr>リスト</vt:lpstr>
      <vt:lpstr>5-2 (参考)償還作成用</vt:lpstr>
      <vt:lpstr>5-4 資金計画</vt:lpstr>
      <vt:lpstr>5-5 資金収支見込⑴</vt:lpstr>
      <vt:lpstr>5-5 資金収支見込⑵</vt:lpstr>
      <vt:lpstr>5-6 資金収支</vt:lpstr>
      <vt:lpstr>5-6 資金収支 (2)</vt:lpstr>
      <vt:lpstr>5-6 資金収支 (3)</vt:lpstr>
      <vt:lpstr>5-6 資金収支 (4)</vt:lpstr>
      <vt:lpstr>5-6 別紙(人件費・○年度・○○)</vt:lpstr>
      <vt:lpstr>5-7 収入(養護・特養)</vt:lpstr>
      <vt:lpstr>5-7 収入(養護・特養)(2)</vt:lpstr>
      <vt:lpstr>5-8 収入(養護・特養以外)</vt:lpstr>
      <vt:lpstr>'5-2 (参考)償還作成用'!Print_Area</vt:lpstr>
      <vt:lpstr>'5-2 償還計画'!Print_Area</vt:lpstr>
      <vt:lpstr>'5-2 別紙(寄附者内訳)'!Print_Area</vt:lpstr>
      <vt:lpstr>'5-4 資金計画'!Print_Area</vt:lpstr>
      <vt:lpstr>'5-5 資金収支見込⑴'!Print_Area</vt:lpstr>
      <vt:lpstr>'5-5 資金収支見込⑵'!Print_Area</vt:lpstr>
      <vt:lpstr>'5-6 資金収支'!Print_Area</vt:lpstr>
      <vt:lpstr>'5-6 資金収支 (2)'!Print_Area</vt:lpstr>
      <vt:lpstr>'5-6 資金収支 (3)'!Print_Area</vt:lpstr>
      <vt:lpstr>'5-6 資金収支 (4)'!Print_Area</vt:lpstr>
      <vt:lpstr>'5-6 別紙(人件費・○年度・○○)'!Print_Area</vt:lpstr>
      <vt:lpstr>'5-7 収入(養護・特養)'!Print_Area</vt:lpstr>
      <vt:lpstr>'5-7 収入(養護・特養)(2)'!Print_Area</vt:lpstr>
      <vt:lpstr>'5-8 収入(養護・特養以外)'!Print_Area</vt:lpstr>
      <vt:lpstr>'5-7 収入(養護・特養)'!Print_Titles</vt:lpstr>
      <vt:lpstr>'5-7 収入(養護・特養)(2)'!Print_Titles</vt:lpstr>
      <vt:lpstr>'5-8 収入(養護・特養以外)'!Print_Titles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2025-04-22T13:59:57Z</cp:lastPrinted>
  <dcterms:created xsi:type="dcterms:W3CDTF">2009-03-04T05:01:04Z</dcterms:created>
  <dcterms:modified xsi:type="dcterms:W3CDTF">2025-04-28T04:37:53Z</dcterms:modified>
</cp:coreProperties>
</file>