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6" rupBuild="22527"/>
  <workbookPr/>
  <xr:revisionPtr xr6:coauthVersionLast="45" xr6:coauthVersionMax="45" documentId="8_{018B990A-F74F-4964-BC1B-85508B4FD066}" revIDLastSave="0" xr10:uidLastSave="{00000000-0000-0000-0000-000000000000}"/>
  <bookViews>
    <workbookView tabRatio="702" xr2:uid="{00000000-000D-0000-FFFF-FFFF00000000}" windowHeight="15840" windowWidth="29040" xWindow="-120" yWindow="-120"/>
  </bookViews>
  <sheets>
    <sheet r:id="rId1" name="総括表" sheetId="10"/>
    <sheet r:id="rId2" name="普通会計の状況" sheetId="11"/>
    <sheet r:id="rId3" name="各会計、関係団体の財政状況及び健全化判断比率" sheetId="12"/>
    <sheet r:id="rId4" name="財政比較分析表" sheetId="13"/>
    <sheet r:id="rId5" name="経常経費分析表（経常収支比率の分析）" sheetId="14"/>
    <sheet r:id="rId6" name="経常経費分析表（人件費・公債費・普通建設事業費の分析）" sheetId="15"/>
    <sheet r:id="rId7" name="性質別歳出決算分析表（住民一人当たりのコスト）" sheetId="16"/>
    <sheet r:id="rId8" name="目的別歳出決算分析表（住民一人当たりのコスト）" sheetId="17"/>
    <sheet r:id="rId9" name="実質収支比率等に係る経年分析" sheetId="4"/>
    <sheet r:id="rId10" name="連結実質赤字比率に係る赤字・黒字の構成分析" sheetId="5"/>
    <sheet r:id="rId11" name="実質公債費比率（分子）の構造" sheetId="6"/>
    <sheet r:id="rId12" name="将来負担比率（分子）の構造" sheetId="7"/>
    <sheet r:id="rId13" name="基金残高に係る経年分析" sheetId="8"/>
    <sheet r:id="rId14" name="データシート" sheetId="9" state="hidden"/>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W102" i="12" l="1"/>
  <c r="DB102" i="12"/>
  <c r="DG102" i="12"/>
  <c r="DL102" i="12"/>
  <c r="DQ102" i="12"/>
  <c r="CR102" i="12"/>
  <c r="BG36" i="10" l="1"/>
  <c r="BG35" i="10"/>
  <c r="BG34" i="10"/>
  <c r="AO36"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BW40" i="10"/>
  <c r="BE40" i="10"/>
  <c r="AM40" i="10"/>
  <c r="U40" i="10"/>
  <c r="BW39" i="10"/>
  <c r="BE39" i="10"/>
  <c r="AM39" i="10"/>
  <c r="U39" i="10"/>
  <c r="BE38" i="10"/>
  <c r="AM38" i="10"/>
  <c r="BE37" i="10"/>
  <c r="AM37" i="10"/>
  <c r="CO34" i="10"/>
  <c r="CO35" i="10" s="1"/>
  <c r="CO36" i="10" s="1"/>
  <c r="CO37" i="10" s="1"/>
  <c r="CO38" i="10" s="1"/>
  <c r="CO39" i="10" s="1"/>
  <c r="CO40" i="10" s="1"/>
  <c r="CO41" i="10" s="1"/>
  <c r="CO42" i="10" s="1"/>
  <c r="CO43" i="10" s="1"/>
  <c r="C34" i="10"/>
  <c r="C35" i="10" s="1"/>
  <c r="C36" i="10" l="1"/>
  <c r="C37" i="10" s="1"/>
  <c r="C38" i="10" s="1"/>
  <c r="C39" i="10" s="1"/>
  <c r="C40" i="10" s="1"/>
  <c r="C41"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l="1"/>
  <c r="U37" i="10" l="1"/>
  <c r="U38" i="10" l="1"/>
  <c r="AM34" i="10" l="1"/>
  <c r="AM35" i="10" s="1"/>
  <c r="AM36" i="10" s="1"/>
  <c r="BE34" i="10"/>
  <c r="BE35" i="10" s="1"/>
  <c r="BE36" i="10" s="1"/>
  <c r="BW34" i="10" l="1"/>
  <c r="BW35" i="10" s="1"/>
  <c r="BW36" i="10" s="1"/>
  <c r="BW37" i="10" s="1"/>
  <c r="BW38" i="10" s="1"/>
</calcChain>
</file>

<file path=xl/sharedStrings.xml><?xml version="1.0" encoding="utf-8"?>
<sst xmlns="http://schemas.openxmlformats.org/spreadsheetml/2006/main" count="1136" uniqueCount="589">
  <si>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</si>
  <si>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</si>
  <si>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</si>
  <si>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</si>
  <si>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</si>
  <si>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</si>
  <si>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</si>
  <si>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</si>
  <si>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</si>
  <si>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</si>
  <si>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</si>
  <si>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</si>
  <si>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</si>
  <si>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</si>
  <si>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</si>
  <si>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</si>
  <si>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</si>
  <si>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</si>
  <si>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</si>
  <si>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</si>
  <si>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</si>
  <si>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</si>
  <si>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</si>
  <si>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</si>
  <si>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</si>
  <si>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</si>
  <si>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</si>
  <si>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</si>
  <si>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</si>
  <si>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</si>
  <si>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</si>
  <si>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</si>
  <si>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</si>
  <si>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</si>
  <si>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</si>
  <si>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</si>
  <si>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</si>
  <si>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</si>
  <si>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</si>
  <si>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</si>
  <si>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</si>
  <si>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</si>
  <si>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</si>
  <si>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</si>
  <si>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</si>
  <si>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</si>
  <si>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</si>
  <si>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</si>
  <si>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</si>
  <si>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</si>
  <si>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</si>
  <si>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</si>
  <si>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</si>
  <si>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</si>
  <si>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</si>
  <si>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</si>
  <si>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</si>
  <si>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</si>
  <si>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</si>
  <si>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</si>
  <si>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</si>
  <si>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</si>
  <si>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</si>
  <si>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</si>
  <si>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</si>
  <si>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</si>
  <si>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</si>
  <si>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</si>
  <si>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</si>
  <si>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</si>
  <si>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</si>
  <si>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</si>
  <si>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</si>
  <si>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</si>
  <si>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</si>
  <si>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</si>
  <si>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</si>
  <si>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</si>
  <si>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</si>
  <si>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</si>
  <si>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</si>
  <si>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政令指定都市</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</si>
  <si>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</si>
  <si>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</si>
  <si>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</si>
  <si>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</si>
  <si>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</si>
  <si>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</si>
  <si>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</si>
  <si>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</si>
  <si>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</si>
  <si>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</si>
  <si>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</si>
  <si>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</si>
  <si>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広島市</t>
    <phoneticPr fontId="5"/>
  </si>
  <si>
    <t>地方交付税種地</t>
    <rPh sb="0" eb="2">
      <t>チホウ</t>
    </rPh>
    <rPh sb="2" eb="5">
      <t>コウフゼイ</t>
    </rPh>
    <rPh sb="5" eb="6">
      <t>シュ</t>
    </rPh>
    <rPh sb="6" eb="7">
      <t>チ</t>
    </rPh>
    <phoneticPr fontId="5"/>
  </si>
  <si>
    <t>1-8</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</si>
  <si>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</si>
  <si>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</si>
  <si>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</si>
  <si>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</si>
  <si>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</si>
  <si>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</si>
  <si>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</si>
  <si>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</si>
  <si>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</si>
  <si>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</si>
  <si>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</si>
  <si>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</si>
  <si>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</si>
  <si>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</si>
  <si>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</si>
  <si>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</si>
  <si>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</si>
  <si>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</si>
  <si>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</si>
  <si>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</si>
  <si>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0.6</t>
    <phoneticPr fontId="5"/>
  </si>
  <si>
    <t>山振</t>
    <rPh sb="0" eb="1">
      <t>ヤマ</t>
    </rPh>
    <rPh sb="1" eb="2">
      <t>フ</t>
    </rPh>
    <phoneticPr fontId="5"/>
  </si>
  <si>
    <t>○</t>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</si>
  <si>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</si>
  <si>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</si>
  <si>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</si>
  <si>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</si>
  <si>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</si>
  <si>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</si>
  <si>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</si>
  <si>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</si>
  <si>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</si>
  <si>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</si>
  <si>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</si>
  <si>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</si>
  <si>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</si>
  <si>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</si>
  <si>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</si>
  <si>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</si>
  <si>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</si>
  <si>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</si>
  <si>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</si>
  <si>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</si>
  <si>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</si>
  <si>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</si>
  <si>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6"/>
  </si>
  <si>
    <t>うち日本人(％)</t>
    <phoneticPr fontId="5"/>
  </si>
  <si>
    <t>-0.7</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</si>
  <si>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</si>
  <si>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</si>
  <si>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</si>
  <si>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</si>
  <si>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</si>
  <si>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</si>
  <si>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</si>
  <si>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</si>
  <si>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</si>
  <si>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</si>
  <si>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</si>
  <si>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</si>
  <si>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</si>
  <si>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</si>
  <si>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</si>
  <si>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</si>
  <si>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</si>
  <si>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</si>
  <si>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</si>
  <si>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</si>
  <si>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</si>
  <si>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</si>
  <si>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</si>
  <si>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</si>
  <si>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</si>
  <si>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</si>
  <si>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</si>
  <si>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</si>
  <si>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</si>
  <si>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</si>
  <si>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</si>
  <si>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</si>
  <si>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</si>
  <si>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</si>
  <si>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</si>
  <si>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</si>
  <si>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</si>
  <si>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</si>
  <si>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</si>
  <si>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</si>
  <si>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</si>
  <si>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</si>
  <si>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</si>
  <si>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</si>
  <si>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</si>
  <si>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</si>
  <si>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</si>
  <si>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</si>
  <si>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</si>
  <si>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</si>
  <si>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</si>
  <si>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</si>
  <si>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</si>
  <si>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</si>
  <si>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</si>
  <si>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</si>
  <si>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</si>
  <si>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</si>
  <si>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広島県広島市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</si>
  <si>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</si>
  <si>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</si>
  <si>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</si>
  <si>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</si>
  <si>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</si>
  <si>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</si>
  <si>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</si>
  <si>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</si>
  <si>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</si>
  <si>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</si>
  <si>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</si>
  <si>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</si>
  <si>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</si>
  <si>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</si>
  <si>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</si>
  <si>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</si>
  <si>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</si>
  <si>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</si>
  <si>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</si>
  <si>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</si>
  <si>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</si>
  <si>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</si>
  <si>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</si>
  <si>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</si>
  <si>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</si>
  <si>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</si>
  <si>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</si>
  <si>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</si>
  <si>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</si>
  <si>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</si>
  <si>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</si>
  <si>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</si>
  <si>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</si>
  <si>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</si>
  <si>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</si>
  <si>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</si>
  <si>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</si>
  <si>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</si>
  <si>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</si>
  <si>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</si>
  <si>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</si>
  <si>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</si>
  <si>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</si>
  <si>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</si>
  <si>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</si>
  <si>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</si>
  <si>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</si>
  <si>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</si>
  <si>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</si>
  <si>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</si>
  <si>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</si>
  <si>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</si>
  <si>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</si>
  <si>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</si>
  <si>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</si>
  <si>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</si>
  <si>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</si>
  <si>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</si>
  <si>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</si>
  <si>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</si>
  <si>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</si>
  <si>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</si>
  <si>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</si>
  <si>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</si>
  <si>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</si>
  <si>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</si>
  <si>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</si>
  <si>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</si>
  <si>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</si>
  <si>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</si>
  <si>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</si>
  <si>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</si>
  <si>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</si>
  <si>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</si>
  <si>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</si>
  <si>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</si>
  <si>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</si>
  <si>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</si>
  <si>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</si>
  <si>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</si>
  <si>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</si>
  <si>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</si>
  <si>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</si>
  <si>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</si>
  <si>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</si>
  <si>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</si>
  <si>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</si>
  <si>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</si>
  <si>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</si>
  <si>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</si>
  <si>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</si>
  <si>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</si>
  <si>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</si>
  <si>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</si>
  <si>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</si>
  <si>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</si>
  <si>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</si>
  <si>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</si>
  <si>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</si>
  <si>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</si>
  <si>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</si>
  <si>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</si>
  <si>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</si>
  <si>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</si>
  <si>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</si>
  <si>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</si>
  <si>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</si>
  <si>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</si>
  <si>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</si>
  <si>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</si>
  <si>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</si>
  <si>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</si>
  <si>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</si>
  <si>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</si>
  <si>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</si>
  <si>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</si>
  <si>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</si>
  <si>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</si>
  <si>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</si>
  <si>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</si>
  <si>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</si>
  <si>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</si>
  <si>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</si>
  <si>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観光施設</t>
    <phoneticPr fontId="5"/>
  </si>
  <si>
    <t>被保険者数(人)</t>
  </si>
  <si>
    <t>　積立金</t>
    <phoneticPr fontId="5"/>
  </si>
  <si>
    <t>　うち臨時財政対策債</t>
    <phoneticPr fontId="5"/>
  </si>
  <si>
    <t>と畜場</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</si>
  <si>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</si>
  <si>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</si>
  <si>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</si>
  <si>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</si>
  <si>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</si>
  <si>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</si>
  <si>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</si>
  <si>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</si>
  <si>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</si>
  <si>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</si>
  <si>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</si>
  <si>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</si>
  <si>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</si>
  <si>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</si>
  <si>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</si>
  <si>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</si>
  <si>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</si>
  <si>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</si>
  <si>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</si>
  <si>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</si>
  <si>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</si>
  <si>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</si>
  <si>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広島県広島市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</si>
  <si>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</si>
  <si>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</si>
  <si>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</si>
  <si>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</si>
  <si>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</si>
  <si>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</si>
  <si>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</si>
  <si>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</si>
  <si>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</si>
  <si>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</si>
  <si>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</si>
  <si>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</si>
  <si>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</si>
  <si>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</si>
  <si>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</si>
  <si>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</si>
  <si>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</si>
  <si>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</si>
  <si>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</si>
  <si>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</si>
  <si>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母子父子寡婦福祉資金貸付特別会計</t>
    <phoneticPr fontId="5"/>
  </si>
  <si>
    <t>物品調達特別会計</t>
    <phoneticPr fontId="5"/>
  </si>
  <si>
    <t>公債管理特別会計</t>
    <phoneticPr fontId="5"/>
  </si>
  <si>
    <t>広島市民球場特別会計</t>
    <phoneticPr fontId="5"/>
  </si>
  <si>
    <t>用地先行取得特別会計</t>
    <phoneticPr fontId="5"/>
  </si>
  <si>
    <t>西風新都特別会計</t>
    <phoneticPr fontId="5"/>
  </si>
  <si>
    <t>市立病院機構資金貸付特別会計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</si>
  <si>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</si>
  <si>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</si>
  <si>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</si>
  <si>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</si>
  <si>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</si>
  <si>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</si>
  <si>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</si>
  <si>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</si>
  <si>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</si>
  <si>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</si>
  <si>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</si>
  <si>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</si>
  <si>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</si>
  <si>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水道事業会計</t>
    <phoneticPr fontId="5"/>
  </si>
  <si>
    <t>法適用企業</t>
    <phoneticPr fontId="5"/>
  </si>
  <si>
    <t>安芸市民病院事業会計</t>
    <phoneticPr fontId="5"/>
  </si>
  <si>
    <t>下水道事業会計</t>
    <phoneticPr fontId="5"/>
  </si>
  <si>
    <t>法非適用企業</t>
    <phoneticPr fontId="5"/>
  </si>
  <si>
    <t>中央卸売市場事業特別会計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</si>
  <si>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</si>
  <si>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</si>
  <si>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</si>
  <si>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</si>
  <si>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</si>
  <si>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</si>
  <si>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</si>
  <si>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</si>
  <si>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</si>
  <si>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</si>
  <si>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</si>
  <si>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</si>
  <si>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</si>
  <si>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</si>
  <si>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</si>
  <si>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</si>
  <si>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</si>
  <si>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</si>
  <si>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</si>
  <si>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</si>
  <si>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</si>
  <si>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</si>
  <si>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</si>
  <si>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</si>
  <si>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</si>
  <si>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</si>
  <si>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</si>
  <si>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</si>
  <si>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</si>
  <si>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</si>
  <si>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</si>
  <si>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</si>
  <si>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</si>
  <si>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</si>
  <si>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</si>
  <si>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</si>
  <si>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</si>
  <si>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</si>
  <si>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</si>
  <si>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</si>
  <si>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</si>
  <si>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</si>
  <si>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</si>
  <si>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</si>
  <si>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</si>
  <si>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</si>
  <si>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</si>
  <si>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</si>
  <si>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</si>
  <si>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</si>
  <si>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</si>
  <si>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</si>
  <si>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</si>
  <si>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</si>
  <si>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</si>
  <si>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</si>
  <si>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</si>
  <si>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</si>
  <si>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</si>
  <si>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</si>
  <si>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</si>
  <si>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</si>
  <si>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</si>
  <si>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</si>
  <si>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</si>
  <si>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</si>
  <si>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</si>
  <si>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</si>
  <si>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</si>
  <si>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</si>
  <si>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</si>
  <si>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</si>
  <si>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</si>
  <si>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</si>
  <si>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</si>
  <si>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</si>
  <si>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</si>
  <si>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</si>
  <si>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</si>
  <si>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</si>
  <si>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</si>
  <si>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</si>
  <si>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</si>
  <si>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</si>
  <si>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</si>
  <si>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</si>
  <si>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</si>
  <si>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</si>
  <si>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</si>
  <si>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</si>
  <si>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</si>
  <si>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</si>
  <si>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</si>
  <si>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</si>
  <si>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</si>
  <si>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</si>
  <si>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</si>
  <si>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</si>
  <si>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</si>
  <si>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</si>
  <si>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</si>
  <si>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</si>
  <si>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</si>
  <si>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</si>
  <si>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</si>
  <si>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</si>
  <si>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</si>
  <si>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</si>
  <si>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</si>
  <si>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</si>
  <si>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</si>
  <si>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</si>
  <si>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</si>
  <si>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</si>
  <si>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</si>
  <si>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</si>
  <si>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</si>
  <si>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</si>
  <si>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</si>
  <si>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</si>
  <si>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</si>
  <si>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</si>
  <si>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</si>
  <si>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</si>
  <si>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</si>
  <si>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</si>
  <si>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</si>
  <si>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</si>
  <si>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</si>
  <si>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</si>
  <si>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</si>
  <si>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</si>
  <si>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</si>
  <si>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</si>
  <si>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</si>
  <si>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0.47</t>
  </si>
  <si>
    <t>▲ 0.55</t>
  </si>
  <si>
    <t>水道事業会計</t>
  </si>
  <si>
    <t>競輪事業特別会計</t>
  </si>
  <si>
    <t>一般会計</t>
  </si>
  <si>
    <t>開発事業特別会計</t>
  </si>
  <si>
    <t>下水道事業会計</t>
  </si>
  <si>
    <t>介護保険事業特別会計</t>
  </si>
  <si>
    <t>安芸市民病院事業会計</t>
  </si>
  <si>
    <t>後期高齢者医療事業特別会計</t>
  </si>
  <si>
    <t>その他会計（赤字）</t>
  </si>
  <si>
    <t>その他会計（黒字）</t>
  </si>
  <si>
    <t>R01</t>
    <phoneticPr fontId="5"/>
  </si>
  <si>
    <t>R02</t>
    <phoneticPr fontId="5"/>
  </si>
  <si>
    <t>R03</t>
    <phoneticPr fontId="5"/>
  </si>
  <si>
    <t>R04</t>
    <phoneticPr fontId="5"/>
  </si>
  <si>
    <t>R05</t>
    <phoneticPr fontId="5"/>
  </si>
  <si>
    <t>安芸地区衛生施設管理組合（一般会計）</t>
    <rPh sb="0" eb="2">
      <t>アキ</t>
    </rPh>
    <rPh sb="2" eb="4">
      <t>チク</t>
    </rPh>
    <rPh sb="4" eb="6">
      <t>エイセイ</t>
    </rPh>
    <rPh sb="6" eb="8">
      <t>シセツ</t>
    </rPh>
    <rPh sb="8" eb="10">
      <t>カンリ</t>
    </rPh>
    <rPh sb="10" eb="12">
      <t>クミアイ</t>
    </rPh>
    <rPh sb="13" eb="15">
      <t>イッパン</t>
    </rPh>
    <rPh sb="15" eb="17">
      <t>カイケイ</t>
    </rPh>
    <phoneticPr fontId="2"/>
  </si>
  <si>
    <t>安芸地区衛生施設管理組合（安芸地区広域ごみ焼却場事業特別会計）</t>
    <rPh sb="0" eb="2">
      <t>アキ</t>
    </rPh>
    <rPh sb="2" eb="4">
      <t>チク</t>
    </rPh>
    <rPh sb="4" eb="6">
      <t>エイセイ</t>
    </rPh>
    <rPh sb="6" eb="8">
      <t>シセツ</t>
    </rPh>
    <rPh sb="8" eb="10">
      <t>カンリ</t>
    </rPh>
    <rPh sb="10" eb="12">
      <t>クミアイ</t>
    </rPh>
    <rPh sb="13" eb="15">
      <t>アキ</t>
    </rPh>
    <rPh sb="15" eb="17">
      <t>チク</t>
    </rPh>
    <rPh sb="17" eb="19">
      <t>コウイキ</t>
    </rPh>
    <rPh sb="21" eb="24">
      <t>ショウキャクジョウ</t>
    </rPh>
    <rPh sb="24" eb="26">
      <t>ジギョウ</t>
    </rPh>
    <rPh sb="26" eb="28">
      <t>トクベツ</t>
    </rPh>
    <rPh sb="28" eb="30">
      <t>カイケイ</t>
    </rPh>
    <phoneticPr fontId="2"/>
  </si>
  <si>
    <t>広島県後期高齢者医療広域連合（一般会計）</t>
    <rPh sb="0" eb="3">
      <t>ヒロシマケン</t>
    </rPh>
    <rPh sb="3" eb="5">
      <t>コウキ</t>
    </rPh>
    <rPh sb="5" eb="8">
      <t>コウレイシャ</t>
    </rPh>
    <rPh sb="8" eb="10">
      <t>イリョウ</t>
    </rPh>
    <rPh sb="10" eb="12">
      <t>コウイキ</t>
    </rPh>
    <rPh sb="12" eb="14">
      <t>レンゴウ</t>
    </rPh>
    <rPh sb="15" eb="17">
      <t>イッパン</t>
    </rPh>
    <rPh sb="17" eb="19">
      <t>カイケイ</t>
    </rPh>
    <phoneticPr fontId="2"/>
  </si>
  <si>
    <t>広島県後期高齢者医療広域連合（後期高齢者医療特別会計）</t>
    <rPh sb="0" eb="3">
      <t>ヒロシマケン</t>
    </rPh>
    <rPh sb="3" eb="5">
      <t>コウキ</t>
    </rPh>
    <rPh sb="5" eb="7">
      <t>コウレイ</t>
    </rPh>
    <rPh sb="7" eb="8">
      <t>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</si>
  <si>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広島県海田高等学校財産組合（一般会計）</t>
    <rPh sb="0" eb="3">
      <t>ヒロシマケン</t>
    </rPh>
    <rPh sb="3" eb="5">
      <t>カイタ</t>
    </rPh>
    <rPh sb="5" eb="7">
      <t>コウトウ</t>
    </rPh>
    <rPh sb="7" eb="9">
      <t>ガッコウ</t>
    </rPh>
    <rPh sb="9" eb="11">
      <t>ザイサン</t>
    </rPh>
    <rPh sb="11" eb="13">
      <t>クミアイ</t>
    </rPh>
    <rPh sb="14" eb="16">
      <t>イッパン</t>
    </rPh>
    <rPh sb="16" eb="18">
      <t>カイケイ</t>
    </rPh>
    <phoneticPr fontId="2"/>
  </si>
  <si>
    <t>広島市サッカースタジアム建設基金</t>
    <rPh sb="0" eb="3">
      <t>ヒロシマシ</t>
    </rPh>
    <rPh sb="12" eb="16">
      <t>ケンセツキキン</t>
    </rPh>
    <phoneticPr fontId="5"/>
  </si>
  <si>
    <t>広島市民球場基金</t>
    <rPh sb="0" eb="6">
      <t>ヒロシマシミンキュウジョウ</t>
    </rPh>
    <rPh sb="6" eb="8">
      <t>キキン</t>
    </rPh>
    <phoneticPr fontId="5"/>
  </si>
  <si>
    <t>広島市原爆ドーム保存事業等基金</t>
    <rPh sb="0" eb="3">
      <t>ヒロシマシ</t>
    </rPh>
    <rPh sb="3" eb="5">
      <t>ゲンバク</t>
    </rPh>
    <rPh sb="8" eb="10">
      <t>ホゾン</t>
    </rPh>
    <rPh sb="10" eb="13">
      <t>ジギョウトウ</t>
    </rPh>
    <rPh sb="13" eb="15">
      <t>キキン</t>
    </rPh>
    <phoneticPr fontId="5"/>
  </si>
  <si>
    <t>ひろしま国際協力基金</t>
    <rPh sb="4" eb="8">
      <t>コクサイキョウリョク</t>
    </rPh>
    <rPh sb="8" eb="10">
      <t>キキン</t>
    </rPh>
    <phoneticPr fontId="5"/>
  </si>
  <si>
    <t>広島市環境保全事業基金</t>
    <rPh sb="0" eb="3">
      <t>ヒロシマシ</t>
    </rPh>
    <rPh sb="3" eb="9">
      <t>カンキョウホゼンジギョウ</t>
    </rPh>
    <rPh sb="9" eb="11">
      <t>キキン</t>
    </rPh>
    <phoneticPr fontId="5"/>
  </si>
  <si>
    <t>国民健康保険事業特別会計</t>
  </si>
  <si>
    <t>駐車場事業特別会計</t>
  </si>
  <si>
    <t>中央卸売市場事業特別会計</t>
  </si>
  <si>
    <t>国民宿舎湯来ロッジ等特別会計</t>
  </si>
  <si>
    <t>-</t>
    <phoneticPr fontId="2"/>
  </si>
  <si>
    <t>（株）広島バスセンター</t>
    <rPh sb="1" eb="2">
      <t>カブ</t>
    </rPh>
    <rPh sb="3" eb="5">
      <t>ヒロシマ</t>
    </rPh>
    <phoneticPr fontId="2"/>
  </si>
  <si>
    <t>広島交通（株）</t>
    <rPh sb="0" eb="2">
      <t>ヒロシマ</t>
    </rPh>
    <rPh sb="2" eb="4">
      <t>コウツウ</t>
    </rPh>
    <rPh sb="5" eb="6">
      <t>カブ</t>
    </rPh>
    <phoneticPr fontId="2"/>
  </si>
  <si>
    <t>（公財）広島市文化財団</t>
    <rPh sb="1" eb="3">
      <t>コウザイ</t>
    </rPh>
    <rPh sb="4" eb="7">
      <t>ヒロシマシ</t>
    </rPh>
    <rPh sb="7" eb="9">
      <t>ブンカ</t>
    </rPh>
    <rPh sb="9" eb="11">
      <t>ザイダン</t>
    </rPh>
    <phoneticPr fontId="2"/>
  </si>
  <si>
    <t>（公財）広島市スポーツ協会</t>
    <rPh sb="1" eb="3">
      <t>コウザイ</t>
    </rPh>
    <rPh sb="4" eb="7">
      <t>ヒロシマシ</t>
    </rPh>
    <rPh sb="11" eb="13">
      <t>キョウカイ</t>
    </rPh>
    <phoneticPr fontId="2"/>
  </si>
  <si>
    <t>（公財）広島平和文化センター</t>
    <rPh sb="1" eb="3">
      <t>コウザイ</t>
    </rPh>
    <rPh sb="4" eb="6">
      <t>ヒロシマ</t>
    </rPh>
    <rPh sb="6" eb="8">
      <t>ヘイワ</t>
    </rPh>
    <rPh sb="8" eb="10">
      <t>ブンカ</t>
    </rPh>
    <phoneticPr fontId="2"/>
  </si>
  <si>
    <t>（公財）広島市老人クラブ連合会</t>
    <rPh sb="1" eb="3">
      <t>コウザイ</t>
    </rPh>
    <rPh sb="4" eb="7">
      <t>ヒロシマシ</t>
    </rPh>
    <rPh sb="7" eb="9">
      <t>ロウジン</t>
    </rPh>
    <rPh sb="12" eb="15">
      <t>レンゴウカイ</t>
    </rPh>
    <phoneticPr fontId="2"/>
  </si>
  <si>
    <t>（公財）広島原爆被爆者援護事業団</t>
    <rPh sb="1" eb="3">
      <t>コウザイ</t>
    </rPh>
    <rPh sb="4" eb="6">
      <t>ヒロシマ</t>
    </rPh>
    <rPh sb="6" eb="8">
      <t>ゲンバク</t>
    </rPh>
    <rPh sb="8" eb="11">
      <t>ヒバクシャ</t>
    </rPh>
    <rPh sb="11" eb="13">
      <t>エンゴ</t>
    </rPh>
    <rPh sb="13" eb="16">
      <t>ジギョウダン</t>
    </rPh>
    <phoneticPr fontId="2"/>
  </si>
  <si>
    <t>地方独立行政法人広島市立病院機構</t>
    <rPh sb="0" eb="2">
      <t>チホウ</t>
    </rPh>
    <rPh sb="2" eb="4">
      <t>ドクリツ</t>
    </rPh>
    <rPh sb="4" eb="6">
      <t>ギョウセイ</t>
    </rPh>
    <rPh sb="6" eb="8">
      <t>ホウジン</t>
    </rPh>
    <rPh sb="8" eb="11">
      <t>ヒロシマシ</t>
    </rPh>
    <rPh sb="11" eb="12">
      <t>リツ</t>
    </rPh>
    <rPh sb="12" eb="14">
      <t>ビョウイン</t>
    </rPh>
    <rPh sb="14" eb="16">
      <t>キコウ</t>
    </rPh>
    <phoneticPr fontId="2"/>
  </si>
  <si>
    <t>（公財）広島市産業振興センター</t>
    <rPh sb="1" eb="3">
      <t>コウザイ</t>
    </rPh>
    <rPh sb="4" eb="7">
      <t>ヒロシマシ</t>
    </rPh>
    <rPh sb="7" eb="9">
      <t>サンギョウ</t>
    </rPh>
    <rPh sb="9" eb="11">
      <t>シンコウ</t>
    </rPh>
    <phoneticPr fontId="2"/>
  </si>
  <si>
    <t>広島市流通センター（株）</t>
    <rPh sb="0" eb="3">
      <t>ヒロシマシ</t>
    </rPh>
    <rPh sb="3" eb="5">
      <t>リュウツウ</t>
    </rPh>
    <rPh sb="10" eb="11">
      <t>カブ</t>
    </rPh>
    <phoneticPr fontId="2"/>
  </si>
  <si>
    <t>（公財）広島市農林水産振興センター</t>
    <rPh sb="1" eb="3">
      <t>コウザイ</t>
    </rPh>
    <rPh sb="4" eb="7">
      <t>ヒロシマシ</t>
    </rPh>
    <rPh sb="7" eb="9">
      <t>ノウリン</t>
    </rPh>
    <rPh sb="9" eb="11">
      <t>スイサン</t>
    </rPh>
    <rPh sb="11" eb="13">
      <t>シンコウ</t>
    </rPh>
    <phoneticPr fontId="2"/>
  </si>
  <si>
    <t>広島駅南口開発（株）</t>
    <rPh sb="0" eb="3">
      <t>ヒロシマエキ</t>
    </rPh>
    <rPh sb="3" eb="5">
      <t>ミナミグチ</t>
    </rPh>
    <rPh sb="5" eb="7">
      <t>カイハツ</t>
    </rPh>
    <rPh sb="8" eb="9">
      <t>カブ</t>
    </rPh>
    <phoneticPr fontId="2"/>
  </si>
  <si>
    <t>広島地下街開発（株）</t>
    <rPh sb="0" eb="2">
      <t>ヒロシマ</t>
    </rPh>
    <rPh sb="2" eb="5">
      <t>チカガイ</t>
    </rPh>
    <rPh sb="5" eb="7">
      <t>カイハツ</t>
    </rPh>
    <rPh sb="8" eb="9">
      <t>カブ</t>
    </rPh>
    <phoneticPr fontId="2"/>
  </si>
  <si>
    <t>（公財）広島観光コンベンションビューロー</t>
    <rPh sb="1" eb="3">
      <t>コウザイ</t>
    </rPh>
    <rPh sb="4" eb="6">
      <t>ヒロシマ</t>
    </rPh>
    <rPh sb="6" eb="8">
      <t>カンコウ</t>
    </rPh>
    <phoneticPr fontId="2"/>
  </si>
  <si>
    <t>（一財）広島市都市整備公社</t>
    <rPh sb="1" eb="3">
      <t>イチザイ</t>
    </rPh>
    <rPh sb="4" eb="7">
      <t>ヒロシマシ</t>
    </rPh>
    <rPh sb="7" eb="9">
      <t>トシ</t>
    </rPh>
    <rPh sb="9" eb="11">
      <t>セイビ</t>
    </rPh>
    <rPh sb="11" eb="13">
      <t>コウシャ</t>
    </rPh>
    <phoneticPr fontId="2"/>
  </si>
  <si>
    <t>（公財）広島市みどり・生きもの協会</t>
    <rPh sb="1" eb="3">
      <t>コウザイ</t>
    </rPh>
    <rPh sb="4" eb="7">
      <t>ヒロシマシ</t>
    </rPh>
    <rPh sb="11" eb="12">
      <t>イ</t>
    </rPh>
    <rPh sb="15" eb="17">
      <t>キョウカイ</t>
    </rPh>
    <phoneticPr fontId="2"/>
  </si>
  <si>
    <t>広島県住宅供給公社</t>
    <rPh sb="0" eb="3">
      <t>ヒロシマケン</t>
    </rPh>
    <rPh sb="3" eb="5">
      <t>ジュウタク</t>
    </rPh>
    <rPh sb="5" eb="7">
      <t>キョウキュウ</t>
    </rPh>
    <rPh sb="7" eb="9">
      <t>コウシャ</t>
    </rPh>
    <phoneticPr fontId="2"/>
  </si>
  <si>
    <t>広島高速道路公社</t>
    <rPh sb="0" eb="2">
      <t>ヒロシマ</t>
    </rPh>
    <rPh sb="2" eb="4">
      <t>コウソク</t>
    </rPh>
    <rPh sb="4" eb="6">
      <t>ドウロ</t>
    </rPh>
    <rPh sb="6" eb="8">
      <t>コウシャ</t>
    </rPh>
    <phoneticPr fontId="2"/>
  </si>
  <si>
    <t>広島高速交通（株）</t>
    <rPh sb="0" eb="2">
      <t>ヒロシマ</t>
    </rPh>
    <rPh sb="2" eb="4">
      <t>コウソク</t>
    </rPh>
    <rPh sb="4" eb="6">
      <t>コウツウ</t>
    </rPh>
    <rPh sb="7" eb="8">
      <t>カブ</t>
    </rPh>
    <phoneticPr fontId="2"/>
  </si>
  <si>
    <t>（公財）広島県下水道公社</t>
    <rPh sb="1" eb="3">
      <t>コウザイ</t>
    </rPh>
    <rPh sb="4" eb="7">
      <t>ヒロシマケン</t>
    </rPh>
    <rPh sb="7" eb="10">
      <t>ゲスイドウ</t>
    </rPh>
    <rPh sb="10" eb="12">
      <t>コウシャ</t>
    </rPh>
    <phoneticPr fontId="2"/>
  </si>
  <si>
    <t>公立大学法人広島市立大学</t>
    <rPh sb="0" eb="2">
      <t>コウリツ</t>
    </rPh>
    <rPh sb="2" eb="4">
      <t>ダイガク</t>
    </rPh>
    <rPh sb="4" eb="6">
      <t>ホウジン</t>
    </rPh>
    <rPh sb="6" eb="10">
      <t>ヒロシマイチリツ</t>
    </rPh>
    <rPh sb="10" eb="12">
      <t>ダイガク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</si>
</sst>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57132</c:v>
                </c:pt>
                <c:pt idx="1">
                  <c:v>58766</c:v>
                </c:pt>
                <c:pt idx="2">
                  <c:v>62482</c:v>
                </c:pt>
                <c:pt idx="3">
                  <c:v>59288</c:v>
                </c:pt>
                <c:pt idx="4">
                  <c:v>63490</c:v>
                </c:pt>
              </c:numCache>
            </c:numRef>
          </c:val>
          <c:smooth val="0"/>
          <c:extLst>
            <c:ext xmlns:c16="http://schemas.microsoft.com/office/drawing/2014/chart" uri="{C3380CC4-5D6E-409C-BE32-E72D297353CC}">
              <c16:uniqueId val="{00000000-149E-4B76-8618-7EB064C43E0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49197</c:v>
                </c:pt>
                <c:pt idx="1">
                  <c:v>56753</c:v>
                </c:pt>
                <c:pt idx="2">
                  <c:v>65599</c:v>
                </c:pt>
                <c:pt idx="3">
                  <c:v>65363</c:v>
                </c:pt>
                <c:pt idx="4">
                  <c:v>69425</c:v>
                </c:pt>
              </c:numCache>
            </c:numRef>
          </c:val>
          <c:smooth val="0"/>
          <c:extLst>
            <c:ext xmlns:c16="http://schemas.microsoft.com/office/drawing/2014/chart" uri="{C3380CC4-5D6E-409C-BE32-E72D297353CC}">
              <c16:uniqueId val="{00000001-149E-4B76-8618-7EB064C43E0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0.66</c:v>
                </c:pt>
                <c:pt idx="1">
                  <c:v>0.79</c:v>
                </c:pt>
                <c:pt idx="2">
                  <c:v>0.84</c:v>
                </c:pt>
                <c:pt idx="3">
                  <c:v>0.86</c:v>
                </c:pt>
                <c:pt idx="4">
                  <c:v>0.8</c:v>
                </c:pt>
              </c:numCache>
            </c:numRef>
          </c:val>
          <c:extLst>
            <c:ext xmlns:c16="http://schemas.microsoft.com/office/drawing/2014/chart" uri="{C3380CC4-5D6E-409C-BE32-E72D297353CC}">
              <c16:uniqueId val="{00000000-F5A0-4AAD-A4EB-DDE1A7C5A01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1.21</c:v>
                </c:pt>
                <c:pt idx="1">
                  <c:v>1.46</c:v>
                </c:pt>
                <c:pt idx="2">
                  <c:v>3.35</c:v>
                </c:pt>
                <c:pt idx="3">
                  <c:v>2.97</c:v>
                </c:pt>
                <c:pt idx="4">
                  <c:v>2.42</c:v>
                </c:pt>
              </c:numCache>
            </c:numRef>
          </c:val>
          <c:extLst>
            <c:ext xmlns:c16="http://schemas.microsoft.com/office/drawing/2014/chart" uri="{C3380CC4-5D6E-409C-BE32-E72D297353CC}">
              <c16:uniqueId val="{00000001-F5A0-4AAD-A4EB-DDE1A7C5A01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0.22</c:v>
                </c:pt>
                <c:pt idx="1">
                  <c:v>0.42</c:v>
                </c:pt>
                <c:pt idx="2">
                  <c:v>2.04</c:v>
                </c:pt>
                <c:pt idx="3">
                  <c:v>-0.47</c:v>
                </c:pt>
                <c:pt idx="4">
                  <c:v>-0.55000000000000004</c:v>
                </c:pt>
              </c:numCache>
            </c:numRef>
          </c:val>
          <c:smooth val="0"/>
          <c:extLst>
            <c:ext xmlns:c16="http://schemas.microsoft.com/office/drawing/2014/chart" uri="{C3380CC4-5D6E-409C-BE32-E72D297353CC}">
              <c16:uniqueId val="{00000002-F5A0-4AAD-A4EB-DDE1A7C5A01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#N/A</c:v>
                </c:pt>
                <c:pt idx="3">
                  <c:v>0.33</c:v>
                </c:pt>
                <c:pt idx="4">
                  <c:v>#N/A</c:v>
                </c:pt>
                <c:pt idx="5">
                  <c:v>0.48</c:v>
                </c:pt>
                <c:pt idx="6">
                  <c:v>#N/A</c:v>
                </c:pt>
                <c:pt idx="7">
                  <c:v>0.24</c:v>
                </c:pt>
                <c:pt idx="8">
                  <c:v>#N/A</c:v>
                </c:pt>
                <c:pt idx="9">
                  <c:v>0</c:v>
                </c:pt>
              </c:numCache>
            </c:numRef>
          </c:val>
          <c:extLst>
            <c:ext xmlns:c16="http://schemas.microsoft.com/office/drawing/2014/chart" uri="{C3380CC4-5D6E-409C-BE32-E72D297353CC}">
              <c16:uniqueId val="{00000000-5BBF-4AA3-AF87-ECD04A3436C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BBF-4AA3-AF87-ECD04A3436C5}"/>
            </c:ext>
          </c:extLst>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0.02</c:v>
                </c:pt>
                <c:pt idx="2">
                  <c:v>#N/A</c:v>
                </c:pt>
                <c:pt idx="3">
                  <c:v>0.02</c:v>
                </c:pt>
                <c:pt idx="4">
                  <c:v>#N/A</c:v>
                </c:pt>
                <c:pt idx="5">
                  <c:v>0.02</c:v>
                </c:pt>
                <c:pt idx="6">
                  <c:v>#N/A</c:v>
                </c:pt>
                <c:pt idx="7">
                  <c:v>0.02</c:v>
                </c:pt>
                <c:pt idx="8">
                  <c:v>#N/A</c:v>
                </c:pt>
                <c:pt idx="9">
                  <c:v>0.02</c:v>
                </c:pt>
              </c:numCache>
            </c:numRef>
          </c:val>
          <c:extLst>
            <c:ext xmlns:c16="http://schemas.microsoft.com/office/drawing/2014/chart" uri="{C3380CC4-5D6E-409C-BE32-E72D297353CC}">
              <c16:uniqueId val="{00000002-5BBF-4AA3-AF87-ECD04A3436C5}"/>
            </c:ext>
          </c:extLst>
        </c:ser>
        <c:ser>
          <c:idx val="3"/>
          <c:order val="3"/>
          <c:tx>
            <c:strRef>
              <c:f>データシート!$A$30</c:f>
              <c:strCache>
                <c:ptCount val="1"/>
                <c:pt idx="0">
                  <c:v>安芸市民病院事業会計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0.01</c:v>
                </c:pt>
                <c:pt idx="2">
                  <c:v>#N/A</c:v>
                </c:pt>
                <c:pt idx="3">
                  <c:v>0.01</c:v>
                </c:pt>
                <c:pt idx="4">
                  <c:v>#N/A</c:v>
                </c:pt>
                <c:pt idx="5">
                  <c:v>0</c:v>
                </c:pt>
                <c:pt idx="6">
                  <c:v>#N/A</c:v>
                </c:pt>
                <c:pt idx="7">
                  <c:v>0.01</c:v>
                </c:pt>
                <c:pt idx="8">
                  <c:v>#N/A</c:v>
                </c:pt>
                <c:pt idx="9">
                  <c:v>0.02</c:v>
                </c:pt>
              </c:numCache>
            </c:numRef>
          </c:val>
          <c:extLst>
            <c:ext xmlns:c16="http://schemas.microsoft.com/office/drawing/2014/chart" uri="{C3380CC4-5D6E-409C-BE32-E72D297353CC}">
              <c16:uniqueId val="{00000003-5BBF-4AA3-AF87-ECD04A3436C5}"/>
            </c:ext>
          </c:extLst>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0.49</c:v>
                </c:pt>
                <c:pt idx="2">
                  <c:v>#N/A</c:v>
                </c:pt>
                <c:pt idx="3">
                  <c:v>0.22</c:v>
                </c:pt>
                <c:pt idx="4">
                  <c:v>#N/A</c:v>
                </c:pt>
                <c:pt idx="5">
                  <c:v>0.54</c:v>
                </c:pt>
                <c:pt idx="6">
                  <c:v>#N/A</c:v>
                </c:pt>
                <c:pt idx="7">
                  <c:v>0.59</c:v>
                </c:pt>
                <c:pt idx="8">
                  <c:v>#N/A</c:v>
                </c:pt>
                <c:pt idx="9">
                  <c:v>0.25</c:v>
                </c:pt>
              </c:numCache>
            </c:numRef>
          </c:val>
          <c:extLst>
            <c:ext xmlns:c16="http://schemas.microsoft.com/office/drawing/2014/chart" uri="{C3380CC4-5D6E-409C-BE32-E72D297353CC}">
              <c16:uniqueId val="{00000004-5BBF-4AA3-AF87-ECD04A3436C5}"/>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1.3</c:v>
                </c:pt>
                <c:pt idx="2">
                  <c:v>#N/A</c:v>
                </c:pt>
                <c:pt idx="3">
                  <c:v>0.8</c:v>
                </c:pt>
                <c:pt idx="4">
                  <c:v>#N/A</c:v>
                </c:pt>
                <c:pt idx="5">
                  <c:v>0.68</c:v>
                </c:pt>
                <c:pt idx="6">
                  <c:v>#N/A</c:v>
                </c:pt>
                <c:pt idx="7">
                  <c:v>0.44</c:v>
                </c:pt>
                <c:pt idx="8">
                  <c:v>#N/A</c:v>
                </c:pt>
                <c:pt idx="9">
                  <c:v>0.28999999999999998</c:v>
                </c:pt>
              </c:numCache>
            </c:numRef>
          </c:val>
          <c:extLst>
            <c:ext xmlns:c16="http://schemas.microsoft.com/office/drawing/2014/chart" uri="{C3380CC4-5D6E-409C-BE32-E72D297353CC}">
              <c16:uniqueId val="{00000005-5BBF-4AA3-AF87-ECD04A3436C5}"/>
            </c:ext>
          </c:extLst>
        </c:ser>
        <c:ser>
          <c:idx val="6"/>
          <c:order val="6"/>
          <c:tx>
            <c:strRef>
              <c:f>データシート!$A$33</c:f>
              <c:strCache>
                <c:ptCount val="1"/>
                <c:pt idx="0">
                  <c:v>開発事業特別会計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0.31</c:v>
                </c:pt>
                <c:pt idx="2">
                  <c:v>#N/A</c:v>
                </c:pt>
                <c:pt idx="3">
                  <c:v>0.3</c:v>
                </c:pt>
                <c:pt idx="4">
                  <c:v>#N/A</c:v>
                </c:pt>
                <c:pt idx="5">
                  <c:v>0.28999999999999998</c:v>
                </c:pt>
                <c:pt idx="6">
                  <c:v>#N/A</c:v>
                </c:pt>
                <c:pt idx="7">
                  <c:v>0.3</c:v>
                </c:pt>
                <c:pt idx="8">
                  <c:v>#N/A</c:v>
                </c:pt>
                <c:pt idx="9">
                  <c:v>0.3</c:v>
                </c:pt>
              </c:numCache>
            </c:numRef>
          </c:val>
          <c:extLst>
            <c:ext xmlns:c16="http://schemas.microsoft.com/office/drawing/2014/chart" uri="{C3380CC4-5D6E-409C-BE32-E72D297353CC}">
              <c16:uniqueId val="{00000006-5BBF-4AA3-AF87-ECD04A3436C5}"/>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0.55000000000000004</c:v>
                </c:pt>
                <c:pt idx="2">
                  <c:v>#N/A</c:v>
                </c:pt>
                <c:pt idx="3">
                  <c:v>0.55000000000000004</c:v>
                </c:pt>
                <c:pt idx="4">
                  <c:v>#N/A</c:v>
                </c:pt>
                <c:pt idx="5">
                  <c:v>0.53</c:v>
                </c:pt>
                <c:pt idx="6">
                  <c:v>#N/A</c:v>
                </c:pt>
                <c:pt idx="7">
                  <c:v>0.55000000000000004</c:v>
                </c:pt>
                <c:pt idx="8">
                  <c:v>#N/A</c:v>
                </c:pt>
                <c:pt idx="9">
                  <c:v>0.55000000000000004</c:v>
                </c:pt>
              </c:numCache>
            </c:numRef>
          </c:val>
          <c:extLst>
            <c:ext xmlns:c16="http://schemas.microsoft.com/office/drawing/2014/chart" uri="{C3380CC4-5D6E-409C-BE32-E72D297353CC}">
              <c16:uniqueId val="{00000007-5BBF-4AA3-AF87-ECD04A3436C5}"/>
            </c:ext>
          </c:extLst>
        </c:ser>
        <c:ser>
          <c:idx val="8"/>
          <c:order val="8"/>
          <c:tx>
            <c:strRef>
              <c:f>データシート!$A$35</c:f>
              <c:strCache>
                <c:ptCount val="1"/>
                <c:pt idx="0">
                  <c:v>競輪事業特別会計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0.26</c:v>
                </c:pt>
                <c:pt idx="2">
                  <c:v>#N/A</c:v>
                </c:pt>
                <c:pt idx="3">
                  <c:v>0.44</c:v>
                </c:pt>
                <c:pt idx="4">
                  <c:v>#N/A</c:v>
                </c:pt>
                <c:pt idx="5">
                  <c:v>0.61</c:v>
                </c:pt>
                <c:pt idx="6">
                  <c:v>#N/A</c:v>
                </c:pt>
                <c:pt idx="7">
                  <c:v>0.75</c:v>
                </c:pt>
                <c:pt idx="8">
                  <c:v>#N/A</c:v>
                </c:pt>
                <c:pt idx="9">
                  <c:v>0.75</c:v>
                </c:pt>
              </c:numCache>
            </c:numRef>
          </c:val>
          <c:extLst>
            <c:ext xmlns:c16="http://schemas.microsoft.com/office/drawing/2014/chart" uri="{C3380CC4-5D6E-409C-BE32-E72D297353CC}">
              <c16:uniqueId val="{00000008-5BBF-4AA3-AF87-ECD04A3436C5}"/>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3.06</c:v>
                </c:pt>
                <c:pt idx="2">
                  <c:v>#N/A</c:v>
                </c:pt>
                <c:pt idx="3">
                  <c:v>2.6</c:v>
                </c:pt>
                <c:pt idx="4">
                  <c:v>#N/A</c:v>
                </c:pt>
                <c:pt idx="5">
                  <c:v>2</c:v>
                </c:pt>
                <c:pt idx="6">
                  <c:v>#N/A</c:v>
                </c:pt>
                <c:pt idx="7">
                  <c:v>1.86</c:v>
                </c:pt>
                <c:pt idx="8">
                  <c:v>#N/A</c:v>
                </c:pt>
                <c:pt idx="9">
                  <c:v>1.94</c:v>
                </c:pt>
              </c:numCache>
            </c:numRef>
          </c:val>
          <c:extLst>
            <c:ext xmlns:c16="http://schemas.microsoft.com/office/drawing/2014/chart" uri="{C3380CC4-5D6E-409C-BE32-E72D297353CC}">
              <c16:uniqueId val="{00000009-5BBF-4AA3-AF87-ECD04A3436C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67172</c:v>
                </c:pt>
                <c:pt idx="5">
                  <c:v>65349</c:v>
                </c:pt>
                <c:pt idx="8">
                  <c:v>65763</c:v>
                </c:pt>
                <c:pt idx="11">
                  <c:v>65321</c:v>
                </c:pt>
                <c:pt idx="14">
                  <c:v>64806</c:v>
                </c:pt>
              </c:numCache>
            </c:numRef>
          </c:val>
          <c:extLst>
            <c:ext xmlns:c16="http://schemas.microsoft.com/office/drawing/2014/chart" uri="{C3380CC4-5D6E-409C-BE32-E72D297353CC}">
              <c16:uniqueId val="{00000000-DC7B-48D9-981F-E087765C9FE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C7B-48D9-981F-E087765C9FE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140</c:v>
                </c:pt>
                <c:pt idx="3">
                  <c:v>124</c:v>
                </c:pt>
                <c:pt idx="6">
                  <c:v>128</c:v>
                </c:pt>
                <c:pt idx="9">
                  <c:v>128</c:v>
                </c:pt>
                <c:pt idx="12">
                  <c:v>99</c:v>
                </c:pt>
              </c:numCache>
            </c:numRef>
          </c:val>
          <c:extLst>
            <c:ext xmlns:c16="http://schemas.microsoft.com/office/drawing/2014/chart" uri="{C3380CC4-5D6E-409C-BE32-E72D297353CC}">
              <c16:uniqueId val="{00000002-DC7B-48D9-981F-E087765C9FE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C7B-48D9-981F-E087765C9FE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16339</c:v>
                </c:pt>
                <c:pt idx="3">
                  <c:v>15672</c:v>
                </c:pt>
                <c:pt idx="6">
                  <c:v>14438</c:v>
                </c:pt>
                <c:pt idx="9">
                  <c:v>15055</c:v>
                </c:pt>
                <c:pt idx="12">
                  <c:v>14168</c:v>
                </c:pt>
              </c:numCache>
            </c:numRef>
          </c:val>
          <c:extLst>
            <c:ext xmlns:c16="http://schemas.microsoft.com/office/drawing/2014/chart" uri="{C3380CC4-5D6E-409C-BE32-E72D297353CC}">
              <c16:uniqueId val="{00000004-DC7B-48D9-981F-E087765C9FE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27246</c:v>
                </c:pt>
                <c:pt idx="3">
                  <c:v>29495</c:v>
                </c:pt>
                <c:pt idx="6">
                  <c:v>32979</c:v>
                </c:pt>
                <c:pt idx="9">
                  <c:v>35535</c:v>
                </c:pt>
                <c:pt idx="12">
                  <c:v>42872</c:v>
                </c:pt>
              </c:numCache>
            </c:numRef>
          </c:val>
          <c:extLst>
            <c:ext xmlns:c16="http://schemas.microsoft.com/office/drawing/2014/chart" uri="{C3380CC4-5D6E-409C-BE32-E72D297353CC}">
              <c16:uniqueId val="{00000005-DC7B-48D9-981F-E087765C9FE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6055</c:v>
                </c:pt>
                <c:pt idx="3">
                  <c:v>4299</c:v>
                </c:pt>
                <c:pt idx="6">
                  <c:v>5772</c:v>
                </c:pt>
                <c:pt idx="9">
                  <c:v>170</c:v>
                </c:pt>
                <c:pt idx="12">
                  <c:v>525</c:v>
                </c:pt>
              </c:numCache>
            </c:numRef>
          </c:val>
          <c:extLst>
            <c:ext xmlns:c16="http://schemas.microsoft.com/office/drawing/2014/chart" uri="{C3380CC4-5D6E-409C-BE32-E72D297353CC}">
              <c16:uniqueId val="{00000006-DC7B-48D9-981F-E087765C9FE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51526</c:v>
                </c:pt>
                <c:pt idx="3">
                  <c:v>46326</c:v>
                </c:pt>
                <c:pt idx="6">
                  <c:v>43137</c:v>
                </c:pt>
                <c:pt idx="9">
                  <c:v>40659</c:v>
                </c:pt>
                <c:pt idx="12">
                  <c:v>37152</c:v>
                </c:pt>
              </c:numCache>
            </c:numRef>
          </c:val>
          <c:extLst>
            <c:ext xmlns:c16="http://schemas.microsoft.com/office/drawing/2014/chart" uri="{C3380CC4-5D6E-409C-BE32-E72D297353CC}">
              <c16:uniqueId val="{00000007-DC7B-48D9-981F-E087765C9FE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34134</c:v>
                </c:pt>
                <c:pt idx="2">
                  <c:v>#N/A</c:v>
                </c:pt>
                <c:pt idx="3">
                  <c:v>#N/A</c:v>
                </c:pt>
                <c:pt idx="4">
                  <c:v>30567</c:v>
                </c:pt>
                <c:pt idx="5">
                  <c:v>#N/A</c:v>
                </c:pt>
                <c:pt idx="6">
                  <c:v>#N/A</c:v>
                </c:pt>
                <c:pt idx="7">
                  <c:v>30691</c:v>
                </c:pt>
                <c:pt idx="8">
                  <c:v>#N/A</c:v>
                </c:pt>
                <c:pt idx="9">
                  <c:v>#N/A</c:v>
                </c:pt>
                <c:pt idx="10">
                  <c:v>26226</c:v>
                </c:pt>
                <c:pt idx="11">
                  <c:v>#N/A</c:v>
                </c:pt>
                <c:pt idx="12">
                  <c:v>#N/A</c:v>
                </c:pt>
                <c:pt idx="13">
                  <c:v>30010</c:v>
                </c:pt>
                <c:pt idx="14">
                  <c:v>#N/A</c:v>
                </c:pt>
              </c:numCache>
            </c:numRef>
          </c:val>
          <c:smooth val="0"/>
          <c:extLst>
            <c:ext xmlns:c16="http://schemas.microsoft.com/office/drawing/2014/chart" uri="{C3380CC4-5D6E-409C-BE32-E72D297353CC}">
              <c16:uniqueId val="{00000008-DC7B-48D9-981F-E087765C9FE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702185</c:v>
                </c:pt>
                <c:pt idx="5">
                  <c:v>714030</c:v>
                </c:pt>
                <c:pt idx="8">
                  <c:v>727648</c:v>
                </c:pt>
                <c:pt idx="11">
                  <c:v>727875</c:v>
                </c:pt>
                <c:pt idx="14">
                  <c:v>714491</c:v>
                </c:pt>
              </c:numCache>
            </c:numRef>
          </c:val>
          <c:extLst>
            <c:ext xmlns:c16="http://schemas.microsoft.com/office/drawing/2014/chart" uri="{C3380CC4-5D6E-409C-BE32-E72D297353CC}">
              <c16:uniqueId val="{00000000-6161-45E2-BA04-575293E1948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182780</c:v>
                </c:pt>
                <c:pt idx="5">
                  <c:v>187933</c:v>
                </c:pt>
                <c:pt idx="8">
                  <c:v>191874</c:v>
                </c:pt>
                <c:pt idx="11">
                  <c:v>193574</c:v>
                </c:pt>
                <c:pt idx="14">
                  <c:v>189804</c:v>
                </c:pt>
              </c:numCache>
            </c:numRef>
          </c:val>
          <c:extLst>
            <c:ext xmlns:c16="http://schemas.microsoft.com/office/drawing/2014/chart" uri="{C3380CC4-5D6E-409C-BE32-E72D297353CC}">
              <c16:uniqueId val="{00000001-6161-45E2-BA04-575293E1948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88806</c:v>
                </c:pt>
                <c:pt idx="5">
                  <c:v>97606</c:v>
                </c:pt>
                <c:pt idx="8">
                  <c:v>105496</c:v>
                </c:pt>
                <c:pt idx="11">
                  <c:v>134738</c:v>
                </c:pt>
                <c:pt idx="14">
                  <c:v>159376</c:v>
                </c:pt>
              </c:numCache>
            </c:numRef>
          </c:val>
          <c:extLst>
            <c:ext xmlns:c16="http://schemas.microsoft.com/office/drawing/2014/chart" uri="{C3380CC4-5D6E-409C-BE32-E72D297353CC}">
              <c16:uniqueId val="{00000002-6161-45E2-BA04-575293E1948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161-45E2-BA04-575293E1948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161-45E2-BA04-575293E1948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17720</c:v>
                </c:pt>
                <c:pt idx="3">
                  <c:v>22623</c:v>
                </c:pt>
                <c:pt idx="6">
                  <c:v>25855</c:v>
                </c:pt>
                <c:pt idx="9">
                  <c:v>28731</c:v>
                </c:pt>
                <c:pt idx="12">
                  <c:v>27214</c:v>
                </c:pt>
              </c:numCache>
            </c:numRef>
          </c:val>
          <c:extLst>
            <c:ext xmlns:c16="http://schemas.microsoft.com/office/drawing/2014/chart" uri="{C3380CC4-5D6E-409C-BE32-E72D297353CC}">
              <c16:uniqueId val="{00000005-6161-45E2-BA04-575293E1948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90008</c:v>
                </c:pt>
                <c:pt idx="3">
                  <c:v>86475</c:v>
                </c:pt>
                <c:pt idx="6">
                  <c:v>82899</c:v>
                </c:pt>
                <c:pt idx="9">
                  <c:v>80289</c:v>
                </c:pt>
                <c:pt idx="12">
                  <c:v>81638</c:v>
                </c:pt>
              </c:numCache>
            </c:numRef>
          </c:val>
          <c:extLst>
            <c:ext xmlns:c16="http://schemas.microsoft.com/office/drawing/2014/chart" uri="{C3380CC4-5D6E-409C-BE32-E72D297353CC}">
              <c16:uniqueId val="{00000006-6161-45E2-BA04-575293E1948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6161-45E2-BA04-575293E1948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234620</c:v>
                </c:pt>
                <c:pt idx="3">
                  <c:v>216249</c:v>
                </c:pt>
                <c:pt idx="6">
                  <c:v>205060</c:v>
                </c:pt>
                <c:pt idx="9">
                  <c:v>199462</c:v>
                </c:pt>
                <c:pt idx="12">
                  <c:v>194290</c:v>
                </c:pt>
              </c:numCache>
            </c:numRef>
          </c:val>
          <c:extLst>
            <c:ext xmlns:c16="http://schemas.microsoft.com/office/drawing/2014/chart" uri="{C3380CC4-5D6E-409C-BE32-E72D297353CC}">
              <c16:uniqueId val="{00000008-6161-45E2-BA04-575293E1948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1066</c:v>
                </c:pt>
                <c:pt idx="3">
                  <c:v>1027</c:v>
                </c:pt>
                <c:pt idx="6">
                  <c:v>968</c:v>
                </c:pt>
                <c:pt idx="9">
                  <c:v>850</c:v>
                </c:pt>
                <c:pt idx="12">
                  <c:v>763</c:v>
                </c:pt>
              </c:numCache>
            </c:numRef>
          </c:val>
          <c:extLst>
            <c:ext xmlns:c16="http://schemas.microsoft.com/office/drawing/2014/chart" uri="{C3380CC4-5D6E-409C-BE32-E72D297353CC}">
              <c16:uniqueId val="{00000009-6161-45E2-BA04-575293E1948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1145785</c:v>
                </c:pt>
                <c:pt idx="3">
                  <c:v>1178248</c:v>
                </c:pt>
                <c:pt idx="6">
                  <c:v>1195916</c:v>
                </c:pt>
                <c:pt idx="9">
                  <c:v>1234267</c:v>
                </c:pt>
                <c:pt idx="12">
                  <c:v>1258401</c:v>
                </c:pt>
              </c:numCache>
            </c:numRef>
          </c:val>
          <c:extLst>
            <c:ext xmlns:c16="http://schemas.microsoft.com/office/drawing/2014/chart" uri="{C3380CC4-5D6E-409C-BE32-E72D297353CC}">
              <c16:uniqueId val="{0000000A-6161-45E2-BA04-575293E1948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515429</c:v>
                </c:pt>
                <c:pt idx="2">
                  <c:v>#N/A</c:v>
                </c:pt>
                <c:pt idx="3">
                  <c:v>#N/A</c:v>
                </c:pt>
                <c:pt idx="4">
                  <c:v>505055</c:v>
                </c:pt>
                <c:pt idx="5">
                  <c:v>#N/A</c:v>
                </c:pt>
                <c:pt idx="6">
                  <c:v>#N/A</c:v>
                </c:pt>
                <c:pt idx="7">
                  <c:v>485680</c:v>
                </c:pt>
                <c:pt idx="8">
                  <c:v>#N/A</c:v>
                </c:pt>
                <c:pt idx="9">
                  <c:v>#N/A</c:v>
                </c:pt>
                <c:pt idx="10">
                  <c:v>487411</c:v>
                </c:pt>
                <c:pt idx="11">
                  <c:v>#N/A</c:v>
                </c:pt>
                <c:pt idx="12">
                  <c:v>#N/A</c:v>
                </c:pt>
                <c:pt idx="13">
                  <c:v>498637</c:v>
                </c:pt>
                <c:pt idx="14">
                  <c:v>#N/A</c:v>
                </c:pt>
              </c:numCache>
            </c:numRef>
          </c:val>
          <c:smooth val="0"/>
          <c:extLst>
            <c:ext xmlns:c16="http://schemas.microsoft.com/office/drawing/2014/chart" uri="{C3380CC4-5D6E-409C-BE32-E72D297353CC}">
              <c16:uniqueId val="{0000000B-6161-45E2-BA04-575293E1948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11818</c:v>
                </c:pt>
                <c:pt idx="1">
                  <c:v>10197</c:v>
                </c:pt>
                <c:pt idx="2">
                  <c:v>8459</c:v>
                </c:pt>
              </c:numCache>
            </c:numRef>
          </c:val>
          <c:extLst>
            <c:ext xmlns:c16="http://schemas.microsoft.com/office/drawing/2014/chart" uri="{C3380CC4-5D6E-409C-BE32-E72D297353CC}">
              <c16:uniqueId val="{00000000-3B83-49F2-B1FF-44F2A8DA451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3B83-49F2-B1FF-44F2A8DA451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9947</c:v>
                </c:pt>
                <c:pt idx="1">
                  <c:v>9544</c:v>
                </c:pt>
                <c:pt idx="2">
                  <c:v>4217</c:v>
                </c:pt>
              </c:numCache>
            </c:numRef>
          </c:val>
          <c:extLst>
            <c:ext xmlns:c16="http://schemas.microsoft.com/office/drawing/2014/chart" uri="{C3380CC4-5D6E-409C-BE32-E72D297353CC}">
              <c16:uniqueId val="{00000002-3B83-49F2-B1FF-44F2A8DA451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広島県広島市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1,178,773
1,157,127
906.69
711,658,564
707,638,369
2,787,228
348,912,170
1,110,569,164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165.4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5</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年度の単年度の指数が</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年度の単年度の指数を</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下回ったことから、直近</a:t>
          </a:r>
          <a:r>
            <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3</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か年の平均により算出する財政力指数は令和</a:t>
          </a:r>
          <a:r>
            <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4</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年度から</a:t>
          </a:r>
          <a:r>
            <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0.02</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ポイントの悪化となっている。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20864</xdr:rowOff>
    </xdr:from>
    <xdr:to>
      <xdr:col>23</xdr:col>
      <xdr:colOff>133350</xdr:colOff>
      <xdr:row>44</xdr:row>
      <xdr:rowOff>130628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364514"/>
          <a:ext cx="0" cy="13099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107241</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20864</xdr:rowOff>
    </xdr:from>
    <xdr:to>
      <xdr:col>24</xdr:col>
      <xdr:colOff>12700</xdr:colOff>
      <xdr:row>37</xdr:row>
      <xdr:rowOff>20864</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36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127907</xdr:rowOff>
    </xdr:from>
    <xdr:to>
      <xdr:col>23</xdr:col>
      <xdr:colOff>133350</xdr:colOff>
      <xdr:row>42</xdr:row>
      <xdr:rowOff>25400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157357"/>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161670</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84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145143</xdr:rowOff>
    </xdr:from>
    <xdr:to>
      <xdr:col>23</xdr:col>
      <xdr:colOff>184150</xdr:colOff>
      <xdr:row>41</xdr:row>
      <xdr:rowOff>75293</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93435</xdr:rowOff>
    </xdr:from>
    <xdr:to>
      <xdr:col>19</xdr:col>
      <xdr:colOff>133350</xdr:colOff>
      <xdr:row>41</xdr:row>
      <xdr:rowOff>127907</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12288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110672</xdr:rowOff>
    </xdr:from>
    <xdr:to>
      <xdr:col>19</xdr:col>
      <xdr:colOff>184150</xdr:colOff>
      <xdr:row>41</xdr:row>
      <xdr:rowOff>40822</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50999</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73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24493</xdr:rowOff>
    </xdr:from>
    <xdr:to>
      <xdr:col>15</xdr:col>
      <xdr:colOff>82550</xdr:colOff>
      <xdr:row>41</xdr:row>
      <xdr:rowOff>93435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053943"/>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110672</xdr:rowOff>
    </xdr:from>
    <xdr:to>
      <xdr:col>15</xdr:col>
      <xdr:colOff>133350</xdr:colOff>
      <xdr:row>41</xdr:row>
      <xdr:rowOff>40822</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50999</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24493</xdr:rowOff>
    </xdr:from>
    <xdr:to>
      <xdr:col>11</xdr:col>
      <xdr:colOff>31750</xdr:colOff>
      <xdr:row>41</xdr:row>
      <xdr:rowOff>24493</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a:off x="1447800" y="70539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41728</xdr:rowOff>
    </xdr:from>
    <xdr:to>
      <xdr:col>11</xdr:col>
      <xdr:colOff>82550</xdr:colOff>
      <xdr:row>40</xdr:row>
      <xdr:rowOff>143328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153505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41728</xdr:rowOff>
    </xdr:from>
    <xdr:to>
      <xdr:col>7</xdr:col>
      <xdr:colOff>31750</xdr:colOff>
      <xdr:row>40</xdr:row>
      <xdr:rowOff>143328</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153505</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118127</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77107</xdr:rowOff>
    </xdr:from>
    <xdr:to>
      <xdr:col>19</xdr:col>
      <xdr:colOff>184150</xdr:colOff>
      <xdr:row>42</xdr:row>
      <xdr:rowOff>7257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163484</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19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42635</xdr:rowOff>
    </xdr:from>
    <xdr:to>
      <xdr:col>15</xdr:col>
      <xdr:colOff>133350</xdr:colOff>
      <xdr:row>41</xdr:row>
      <xdr:rowOff>144235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129012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145143</xdr:rowOff>
    </xdr:from>
    <xdr:to>
      <xdr:col>11</xdr:col>
      <xdr:colOff>82550</xdr:colOff>
      <xdr:row>41</xdr:row>
      <xdr:rowOff>75293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60070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08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145143</xdr:rowOff>
    </xdr:from>
    <xdr:to>
      <xdr:col>7</xdr:col>
      <xdr:colOff>31750</xdr:colOff>
      <xdr:row>41</xdr:row>
      <xdr:rowOff>75293</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60070</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08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4</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年度の</a:t>
          </a:r>
          <a:r>
            <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98.2</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％と比べ</a:t>
          </a:r>
          <a:r>
            <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0.5</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悪化して</a:t>
          </a:r>
          <a:r>
            <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98.7</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％となっており、依然として類似団体平均</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を</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上回っている。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前年度から悪化したのは、</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市税の増</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等により経常的一般財源収入が</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した</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ものの</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こども医療費補助といった扶助費等の経常経費</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が</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それ以上の割合で</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増加したことによるものと考えられる。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引き続き、財政運営方針（令和６年度～令和９年度）に掲げた方策を着実に実行しながら財政の健全化に努めていく。</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46567</xdr:rowOff>
    </xdr:from>
    <xdr:to>
      <xdr:col>23</xdr:col>
      <xdr:colOff>133350</xdr:colOff>
      <xdr:row>66</xdr:row>
      <xdr:rowOff>136172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9990667"/>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108249</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42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136172</xdr:rowOff>
    </xdr:from>
    <xdr:to>
      <xdr:col>24</xdr:col>
      <xdr:colOff>12700</xdr:colOff>
      <xdr:row>66</xdr:row>
      <xdr:rowOff>136172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45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132944</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73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46567</xdr:rowOff>
    </xdr:from>
    <xdr:to>
      <xdr:col>24</xdr:col>
      <xdr:colOff>12700</xdr:colOff>
      <xdr:row>58</xdr:row>
      <xdr:rowOff>46567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999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117122</xdr:rowOff>
    </xdr:from>
    <xdr:to>
      <xdr:col>23</xdr:col>
      <xdr:colOff>133350</xdr:colOff>
      <xdr:row>65</xdr:row>
      <xdr:rowOff>12700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114800" y="11089922"/>
          <a:ext cx="8382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157638</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616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141111</xdr:rowOff>
    </xdr:from>
    <xdr:to>
      <xdr:col>23</xdr:col>
      <xdr:colOff>184150</xdr:colOff>
      <xdr:row>63</xdr:row>
      <xdr:rowOff>71261</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77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4233</xdr:rowOff>
    </xdr:from>
    <xdr:to>
      <xdr:col>19</xdr:col>
      <xdr:colOff>133350</xdr:colOff>
      <xdr:row>64</xdr:row>
      <xdr:rowOff>117122</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0634133"/>
          <a:ext cx="889000" cy="455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127705</xdr:rowOff>
    </xdr:from>
    <xdr:to>
      <xdr:col>19</xdr:col>
      <xdr:colOff>184150</xdr:colOff>
      <xdr:row>63</xdr:row>
      <xdr:rowOff>57855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75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68032</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526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4233</xdr:rowOff>
    </xdr:from>
    <xdr:to>
      <xdr:col>15</xdr:col>
      <xdr:colOff>82550</xdr:colOff>
      <xdr:row>64</xdr:row>
      <xdr:rowOff>36689</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2336800" y="10634133"/>
          <a:ext cx="889000" cy="375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14817</xdr:rowOff>
    </xdr:from>
    <xdr:to>
      <xdr:col>15</xdr:col>
      <xdr:colOff>133350</xdr:colOff>
      <xdr:row>60</xdr:row>
      <xdr:rowOff>116417</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3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126594</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07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36689</xdr:rowOff>
    </xdr:from>
    <xdr:to>
      <xdr:col>11</xdr:col>
      <xdr:colOff>31750</xdr:colOff>
      <xdr:row>64</xdr:row>
      <xdr:rowOff>143933</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flipV="1">
          <a:off x="1447800" y="11009489"/>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117122</xdr:rowOff>
    </xdr:from>
    <xdr:to>
      <xdr:col>11</xdr:col>
      <xdr:colOff>82550</xdr:colOff>
      <xdr:row>64</xdr:row>
      <xdr:rowOff>47272</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91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57449</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68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117122</xdr:rowOff>
    </xdr:from>
    <xdr:to>
      <xdr:col>7</xdr:col>
      <xdr:colOff>31750</xdr:colOff>
      <xdr:row>64</xdr:row>
      <xdr:rowOff>47272</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91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57449</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68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133350</xdr:rowOff>
    </xdr:from>
    <xdr:to>
      <xdr:col>23</xdr:col>
      <xdr:colOff>184150</xdr:colOff>
      <xdr:row>65</xdr:row>
      <xdr:rowOff>63500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105427</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107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66322</xdr:rowOff>
    </xdr:from>
    <xdr:to>
      <xdr:col>19</xdr:col>
      <xdr:colOff>184150</xdr:colOff>
      <xdr:row>64</xdr:row>
      <xdr:rowOff>167922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103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152699</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1125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124883</xdr:rowOff>
    </xdr:from>
    <xdr:to>
      <xdr:col>15</xdr:col>
      <xdr:colOff>133350</xdr:colOff>
      <xdr:row>62</xdr:row>
      <xdr:rowOff>55033</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58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39810</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66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157339</xdr:rowOff>
    </xdr:from>
    <xdr:to>
      <xdr:col>11</xdr:col>
      <xdr:colOff>82550</xdr:colOff>
      <xdr:row>64</xdr:row>
      <xdr:rowOff>87489</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095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72266</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104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93133</xdr:rowOff>
    </xdr:from>
    <xdr:to>
      <xdr:col>7</xdr:col>
      <xdr:colOff>31750</xdr:colOff>
      <xdr:row>65</xdr:row>
      <xdr:rowOff>23283</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106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8060</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115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[187,137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4</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年度の</a:t>
          </a:r>
          <a:r>
            <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185,485</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円と比べ</a:t>
          </a:r>
          <a:r>
            <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1,652</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円増加して</a:t>
          </a:r>
          <a:r>
            <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187,137</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円となっており、依然として類似団体平均を上回っている。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前年度を上回っているのは、</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人件費や</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物件費</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は減少</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している</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ものの、</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人口が</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それ以上の割合で減少したこと</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が主な要因となっていると考えられる。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引き続き、財政運営方針（令和６年度～令和９年度）に掲げた方策を着実に実行しながら業務改革に取り組んでいく。</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90049</xdr:rowOff>
    </xdr:from>
    <xdr:to>
      <xdr:col>23</xdr:col>
      <xdr:colOff>133350</xdr:colOff>
      <xdr:row>89</xdr:row>
      <xdr:rowOff>133152</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977499"/>
          <a:ext cx="0" cy="14147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105229</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364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133152</xdr:rowOff>
    </xdr:from>
    <xdr:to>
      <xdr:col>24</xdr:col>
      <xdr:colOff>12700</xdr:colOff>
      <xdr:row>89</xdr:row>
      <xdr:rowOff>133152</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392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4976</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720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90049</xdr:rowOff>
    </xdr:from>
    <xdr:to>
      <xdr:col>24</xdr:col>
      <xdr:colOff>12700</xdr:colOff>
      <xdr:row>81</xdr:row>
      <xdr:rowOff>90049</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977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88</xdr:row>
      <xdr:rowOff>140156</xdr:rowOff>
    </xdr:from>
    <xdr:to>
      <xdr:col>23</xdr:col>
      <xdr:colOff>133350</xdr:colOff>
      <xdr:row>89</xdr:row>
      <xdr:rowOff>35144</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5227756"/>
          <a:ext cx="838200" cy="66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54022</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455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37495</xdr:rowOff>
    </xdr:from>
    <xdr:to>
      <xdr:col>23</xdr:col>
      <xdr:colOff>184150</xdr:colOff>
      <xdr:row>85</xdr:row>
      <xdr:rowOff>139095</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610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96855</xdr:rowOff>
    </xdr:from>
    <xdr:to>
      <xdr:col>19</xdr:col>
      <xdr:colOff>133350</xdr:colOff>
      <xdr:row>88</xdr:row>
      <xdr:rowOff>140156</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841555"/>
          <a:ext cx="889000" cy="386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86</xdr:row>
      <xdr:rowOff>125924</xdr:rowOff>
    </xdr:from>
    <xdr:to>
      <xdr:col>19</xdr:col>
      <xdr:colOff>184150</xdr:colOff>
      <xdr:row>87</xdr:row>
      <xdr:rowOff>56074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87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66251</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639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163593</xdr:rowOff>
    </xdr:from>
    <xdr:to>
      <xdr:col>15</xdr:col>
      <xdr:colOff>82550</xdr:colOff>
      <xdr:row>86</xdr:row>
      <xdr:rowOff>96855</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393943"/>
          <a:ext cx="889000" cy="447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85</xdr:row>
      <xdr:rowOff>107874</xdr:rowOff>
    </xdr:from>
    <xdr:to>
      <xdr:col>15</xdr:col>
      <xdr:colOff>133350</xdr:colOff>
      <xdr:row>86</xdr:row>
      <xdr:rowOff>38024</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68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48201</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450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113489</xdr:rowOff>
    </xdr:from>
    <xdr:to>
      <xdr:col>11</xdr:col>
      <xdr:colOff>31750</xdr:colOff>
      <xdr:row>83</xdr:row>
      <xdr:rowOff>163593</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172389"/>
          <a:ext cx="889000" cy="22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106124</xdr:rowOff>
    </xdr:from>
    <xdr:to>
      <xdr:col>11</xdr:col>
      <xdr:colOff>82550</xdr:colOff>
      <xdr:row>83</xdr:row>
      <xdr:rowOff>36274</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165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46451</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393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153592</xdr:rowOff>
    </xdr:from>
    <xdr:to>
      <xdr:col>7</xdr:col>
      <xdr:colOff>31750</xdr:colOff>
      <xdr:row>81</xdr:row>
      <xdr:rowOff>83742</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386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93919</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638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88</xdr:row>
      <xdr:rowOff>155794</xdr:rowOff>
    </xdr:from>
    <xdr:to>
      <xdr:col>23</xdr:col>
      <xdr:colOff>184150</xdr:colOff>
      <xdr:row>89</xdr:row>
      <xdr:rowOff>85944</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5243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88</xdr:row>
      <xdr:rowOff>51671</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513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88</xdr:row>
      <xdr:rowOff>89356</xdr:rowOff>
    </xdr:from>
    <xdr:to>
      <xdr:col>19</xdr:col>
      <xdr:colOff>184150</xdr:colOff>
      <xdr:row>89</xdr:row>
      <xdr:rowOff>19506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5176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89</xdr:row>
      <xdr:rowOff>4283</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52633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86</xdr:row>
      <xdr:rowOff>46055</xdr:rowOff>
    </xdr:from>
    <xdr:to>
      <xdr:col>15</xdr:col>
      <xdr:colOff>133350</xdr:colOff>
      <xdr:row>86</xdr:row>
      <xdr:rowOff>147655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790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132432</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87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112793</xdr:rowOff>
    </xdr:from>
    <xdr:to>
      <xdr:col>11</xdr:col>
      <xdr:colOff>82550</xdr:colOff>
      <xdr:row>84</xdr:row>
      <xdr:rowOff>42943</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34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27720</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42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62689</xdr:rowOff>
    </xdr:from>
    <xdr:to>
      <xdr:col>7</xdr:col>
      <xdr:colOff>31750</xdr:colOff>
      <xdr:row>82</xdr:row>
      <xdr:rowOff>164289</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121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149066</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4207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4</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年度において、国及び本市で給料表の改定は行われているが、令和</a:t>
          </a:r>
          <a:r>
            <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5</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年度のラスパイレス指数は、</a:t>
          </a:r>
          <a:r>
            <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100</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を下回る水準を維持している。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130629</xdr:rowOff>
    </xdr:from>
    <xdr:to>
      <xdr:col>81</xdr:col>
      <xdr:colOff>44450</xdr:colOff>
      <xdr:row>89</xdr:row>
      <xdr:rowOff>69850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846629"/>
          <a:ext cx="0" cy="1482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45556</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590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130629</xdr:rowOff>
    </xdr:from>
    <xdr:to>
      <xdr:col>81</xdr:col>
      <xdr:colOff>133350</xdr:colOff>
      <xdr:row>80</xdr:row>
      <xdr:rowOff>130629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846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167821</xdr:rowOff>
    </xdr:from>
    <xdr:to>
      <xdr:col>81</xdr:col>
      <xdr:colOff>44450</xdr:colOff>
      <xdr:row>83</xdr:row>
      <xdr:rowOff>167821</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43981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133548</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192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117021</xdr:rowOff>
    </xdr:from>
    <xdr:to>
      <xdr:col>81</xdr:col>
      <xdr:colOff>95250</xdr:colOff>
      <xdr:row>84</xdr:row>
      <xdr:rowOff>47171</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133350</xdr:rowOff>
    </xdr:from>
    <xdr:to>
      <xdr:col>77</xdr:col>
      <xdr:colOff>44450</xdr:colOff>
      <xdr:row>83</xdr:row>
      <xdr:rowOff>167821</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5290800" y="1436370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48079</xdr:rowOff>
    </xdr:from>
    <xdr:to>
      <xdr:col>77</xdr:col>
      <xdr:colOff>95250</xdr:colOff>
      <xdr:row>83</xdr:row>
      <xdr:rowOff>149679</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159856</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047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133350</xdr:rowOff>
    </xdr:from>
    <xdr:to>
      <xdr:col>72</xdr:col>
      <xdr:colOff>203200</xdr:colOff>
      <xdr:row>83</xdr:row>
      <xdr:rowOff>167821</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4401800" y="1436370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48079</xdr:rowOff>
    </xdr:from>
    <xdr:to>
      <xdr:col>73</xdr:col>
      <xdr:colOff>44450</xdr:colOff>
      <xdr:row>83</xdr:row>
      <xdr:rowOff>149679</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159856</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167821</xdr:rowOff>
    </xdr:from>
    <xdr:to>
      <xdr:col>68</xdr:col>
      <xdr:colOff>152400</xdr:colOff>
      <xdr:row>83</xdr:row>
      <xdr:rowOff>167821</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a:off x="13512800" y="143981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117021</xdr:rowOff>
    </xdr:from>
    <xdr:to>
      <xdr:col>68</xdr:col>
      <xdr:colOff>203200</xdr:colOff>
      <xdr:row>84</xdr:row>
      <xdr:rowOff>47171</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57348</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11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117021</xdr:rowOff>
    </xdr:from>
    <xdr:to>
      <xdr:col>64</xdr:col>
      <xdr:colOff>152400</xdr:colOff>
      <xdr:row>84</xdr:row>
      <xdr:rowOff>47171</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57348</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11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117021</xdr:rowOff>
    </xdr:from>
    <xdr:to>
      <xdr:col>81</xdr:col>
      <xdr:colOff>95250</xdr:colOff>
      <xdr:row>84</xdr:row>
      <xdr:rowOff>47171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89098</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31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117021</xdr:rowOff>
    </xdr:from>
    <xdr:to>
      <xdr:col>77</xdr:col>
      <xdr:colOff>95250</xdr:colOff>
      <xdr:row>84</xdr:row>
      <xdr:rowOff>47171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31948</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4433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82550</xdr:rowOff>
    </xdr:from>
    <xdr:to>
      <xdr:col>73</xdr:col>
      <xdr:colOff>44450</xdr:colOff>
      <xdr:row>84</xdr:row>
      <xdr:rowOff>12700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168927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117021</xdr:rowOff>
    </xdr:from>
    <xdr:to>
      <xdr:col>68</xdr:col>
      <xdr:colOff>203200</xdr:colOff>
      <xdr:row>84</xdr:row>
      <xdr:rowOff>47171</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31948</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443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117021</xdr:rowOff>
    </xdr:from>
    <xdr:to>
      <xdr:col>64</xdr:col>
      <xdr:colOff>152400</xdr:colOff>
      <xdr:row>84</xdr:row>
      <xdr:rowOff>47171</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31948</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4433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正規職員の育児休業に伴う代替要員を正規職員により措置しているため、人口千人当たりの職員数が類似団体平均を上回っている。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131826</xdr:rowOff>
    </xdr:from>
    <xdr:to>
      <xdr:col>81</xdr:col>
      <xdr:colOff>44450</xdr:colOff>
      <xdr:row>65</xdr:row>
      <xdr:rowOff>152654</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075926"/>
          <a:ext cx="0" cy="12209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124731</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268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152654</xdr:rowOff>
    </xdr:from>
    <xdr:to>
      <xdr:col>81</xdr:col>
      <xdr:colOff>133350</xdr:colOff>
      <xdr:row>65</xdr:row>
      <xdr:rowOff>152654</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29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46753</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81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131826</xdr:rowOff>
    </xdr:from>
    <xdr:to>
      <xdr:col>81</xdr:col>
      <xdr:colOff>133350</xdr:colOff>
      <xdr:row>58</xdr:row>
      <xdr:rowOff>131826</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0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111760</xdr:rowOff>
    </xdr:from>
    <xdr:to>
      <xdr:col>81</xdr:col>
      <xdr:colOff>44450</xdr:colOff>
      <xdr:row>64</xdr:row>
      <xdr:rowOff>160020</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108456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72915</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5313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56388</xdr:rowOff>
    </xdr:from>
    <xdr:to>
      <xdr:col>81</xdr:col>
      <xdr:colOff>95250</xdr:colOff>
      <xdr:row>62</xdr:row>
      <xdr:rowOff>157988</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77978</xdr:rowOff>
    </xdr:from>
    <xdr:to>
      <xdr:col>77</xdr:col>
      <xdr:colOff>44450</xdr:colOff>
      <xdr:row>64</xdr:row>
      <xdr:rowOff>111760</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1050778"/>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32258</xdr:rowOff>
    </xdr:from>
    <xdr:to>
      <xdr:col>77</xdr:col>
      <xdr:colOff>95250</xdr:colOff>
      <xdr:row>62</xdr:row>
      <xdr:rowOff>133858</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144035</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431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49022</xdr:rowOff>
    </xdr:from>
    <xdr:to>
      <xdr:col>72</xdr:col>
      <xdr:colOff>203200</xdr:colOff>
      <xdr:row>64</xdr:row>
      <xdr:rowOff>77978</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102182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22606</xdr:rowOff>
    </xdr:from>
    <xdr:to>
      <xdr:col>73</xdr:col>
      <xdr:colOff>44450</xdr:colOff>
      <xdr:row>62</xdr:row>
      <xdr:rowOff>124206</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65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134383</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421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39624</xdr:rowOff>
    </xdr:from>
    <xdr:to>
      <xdr:col>68</xdr:col>
      <xdr:colOff>152400</xdr:colOff>
      <xdr:row>64</xdr:row>
      <xdr:rowOff>49022</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669524"/>
          <a:ext cx="889000" cy="35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8128</xdr:rowOff>
    </xdr:from>
    <xdr:to>
      <xdr:col>68</xdr:col>
      <xdr:colOff>203200</xdr:colOff>
      <xdr:row>62</xdr:row>
      <xdr:rowOff>109728</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63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119905</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40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162814</xdr:rowOff>
    </xdr:from>
    <xdr:to>
      <xdr:col>64</xdr:col>
      <xdr:colOff>152400</xdr:colOff>
      <xdr:row>61</xdr:row>
      <xdr:rowOff>92964</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44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103141</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218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109220</xdr:rowOff>
    </xdr:from>
    <xdr:to>
      <xdr:col>81</xdr:col>
      <xdr:colOff>95250</xdr:colOff>
      <xdr:row>65</xdr:row>
      <xdr:rowOff>39370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81297</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105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60960</xdr:rowOff>
    </xdr:from>
    <xdr:to>
      <xdr:col>77</xdr:col>
      <xdr:colOff>95250</xdr:colOff>
      <xdr:row>64</xdr:row>
      <xdr:rowOff>162560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147337</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112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27178</xdr:rowOff>
    </xdr:from>
    <xdr:to>
      <xdr:col>73</xdr:col>
      <xdr:colOff>44450</xdr:colOff>
      <xdr:row>64</xdr:row>
      <xdr:rowOff>128778</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99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113555</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1086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169672</xdr:rowOff>
    </xdr:from>
    <xdr:to>
      <xdr:col>68</xdr:col>
      <xdr:colOff>203200</xdr:colOff>
      <xdr:row>64</xdr:row>
      <xdr:rowOff>99822</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97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84599</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1057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160274</xdr:rowOff>
    </xdr:from>
    <xdr:to>
      <xdr:col>64</xdr:col>
      <xdr:colOff>152400</xdr:colOff>
      <xdr:row>62</xdr:row>
      <xdr:rowOff>90424</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61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75201</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70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4</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年度の</a:t>
          </a:r>
          <a:r>
            <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9.8%</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と比べ</a:t>
          </a:r>
          <a:r>
            <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0.2</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ポイント改善して</a:t>
          </a:r>
          <a:r>
            <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9.6%</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となっているが、類似団体平均を上回っている。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実質公債比率が類似団体平均を上回っているのは、都市基盤の整備を積極的に進め、多額の市債を発行してきたことが要因である。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引き続き、財政運営方針に沿って市債残高の抑制に努め、短期債と長期債のバランスを取って市債を発行することで金利リスクの分散化を図りつつ、減債基金の運用により、金利負担の軽減に努めていく。</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a:extLst>
            <a:ext uri="{FF2B5EF4-FFF2-40B4-BE49-F238E27FC236}">
              <a16:creationId xmlns:a16="http://schemas.microsoft.com/office/drawing/2014/main" id="{00000000-0008-0000-0300-00007A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129117</xdr:rowOff>
    </xdr:from>
    <xdr:to>
      <xdr:col>81</xdr:col>
      <xdr:colOff>44450</xdr:colOff>
      <xdr:row>45</xdr:row>
      <xdr:rowOff>87489</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7018000" y="6301317"/>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59566</xdr:rowOff>
    </xdr:from>
    <xdr:ext cx="762000" cy="259045"/>
    <xdr:sp macro="" textlink="">
      <xdr:nvSpPr>
        <xdr:cNvPr id="380" name="公債費負担の状況最小値テキスト">
          <a:extLst>
            <a:ext uri="{FF2B5EF4-FFF2-40B4-BE49-F238E27FC236}">
              <a16:creationId xmlns:a16="http://schemas.microsoft.com/office/drawing/2014/main" id="{00000000-0008-0000-0300-00007C010000}"/>
            </a:ext>
          </a:extLst>
        </xdr:cNvPr>
        <xdr:cNvSpPr txBox="1"/>
      </xdr:nvSpPr>
      <xdr:spPr>
        <a:xfrm>
          <a:off x="17106900" y="777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87489</xdr:rowOff>
    </xdr:from>
    <xdr:to>
      <xdr:col>81</xdr:col>
      <xdr:colOff>133350</xdr:colOff>
      <xdr:row>45</xdr:row>
      <xdr:rowOff>87489</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780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44044</xdr:rowOff>
    </xdr:from>
    <xdr:ext cx="762000" cy="259045"/>
    <xdr:sp macro="" textlink="">
      <xdr:nvSpPr>
        <xdr:cNvPr id="382" name="公債費負担の状況最大値テキスト">
          <a:extLst>
            <a:ext uri="{FF2B5EF4-FFF2-40B4-BE49-F238E27FC236}">
              <a16:creationId xmlns:a16="http://schemas.microsoft.com/office/drawing/2014/main" id="{00000000-0008-0000-0300-00007E010000}"/>
            </a:ext>
          </a:extLst>
        </xdr:cNvPr>
        <xdr:cNvSpPr txBox="1"/>
      </xdr:nvSpPr>
      <xdr:spPr>
        <a:xfrm>
          <a:off x="17106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129117</xdr:rowOff>
    </xdr:from>
    <xdr:to>
      <xdr:col>81</xdr:col>
      <xdr:colOff>133350</xdr:colOff>
      <xdr:row>36</xdr:row>
      <xdr:rowOff>129117</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95250</xdr:rowOff>
    </xdr:from>
    <xdr:to>
      <xdr:col>81</xdr:col>
      <xdr:colOff>44450</xdr:colOff>
      <xdr:row>43</xdr:row>
      <xdr:rowOff>122061</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6179800" y="7467600"/>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1710</xdr:rowOff>
    </xdr:from>
    <xdr:ext cx="762000" cy="259045"/>
    <xdr:sp macro="" textlink="">
      <xdr:nvSpPr>
        <xdr:cNvPr id="385" name="公債費負担の状況平均値テキスト">
          <a:extLst>
            <a:ext uri="{FF2B5EF4-FFF2-40B4-BE49-F238E27FC236}">
              <a16:creationId xmlns:a16="http://schemas.microsoft.com/office/drawing/2014/main" id="{00000000-0008-0000-0300-000081010000}"/>
            </a:ext>
          </a:extLst>
        </xdr:cNvPr>
        <xdr:cNvSpPr txBox="1"/>
      </xdr:nvSpPr>
      <xdr:spPr>
        <a:xfrm>
          <a:off x="17106900" y="6859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156633</xdr:rowOff>
    </xdr:from>
    <xdr:to>
      <xdr:col>81</xdr:col>
      <xdr:colOff>95250</xdr:colOff>
      <xdr:row>41</xdr:row>
      <xdr:rowOff>86783</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9672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122061</xdr:rowOff>
    </xdr:from>
    <xdr:to>
      <xdr:col>77</xdr:col>
      <xdr:colOff>44450</xdr:colOff>
      <xdr:row>44</xdr:row>
      <xdr:rowOff>98072</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5290800" y="7494411"/>
          <a:ext cx="889000" cy="147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11995</xdr:rowOff>
    </xdr:from>
    <xdr:to>
      <xdr:col>77</xdr:col>
      <xdr:colOff>95250</xdr:colOff>
      <xdr:row>41</xdr:row>
      <xdr:rowOff>113595</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129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123772</xdr:rowOff>
    </xdr:from>
    <xdr:ext cx="7366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798800" y="6810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98072</xdr:rowOff>
    </xdr:from>
    <xdr:to>
      <xdr:col>72</xdr:col>
      <xdr:colOff>203200</xdr:colOff>
      <xdr:row>45</xdr:row>
      <xdr:rowOff>33867</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4401800" y="7641872"/>
          <a:ext cx="8890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52211</xdr:rowOff>
    </xdr:from>
    <xdr:to>
      <xdr:col>73</xdr:col>
      <xdr:colOff>44450</xdr:colOff>
      <xdr:row>41</xdr:row>
      <xdr:rowOff>153811</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5240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163988</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909800" y="68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45</xdr:row>
      <xdr:rowOff>33867</xdr:rowOff>
    </xdr:from>
    <xdr:to>
      <xdr:col>68</xdr:col>
      <xdr:colOff>152400</xdr:colOff>
      <xdr:row>45</xdr:row>
      <xdr:rowOff>127705</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flipV="1">
          <a:off x="13512800" y="7749117"/>
          <a:ext cx="889000" cy="9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79022</xdr:rowOff>
    </xdr:from>
    <xdr:to>
      <xdr:col>68</xdr:col>
      <xdr:colOff>203200</xdr:colOff>
      <xdr:row>42</xdr:row>
      <xdr:rowOff>9172</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4351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19349</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020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79022</xdr:rowOff>
    </xdr:from>
    <xdr:to>
      <xdr:col>64</xdr:col>
      <xdr:colOff>152400</xdr:colOff>
      <xdr:row>42</xdr:row>
      <xdr:rowOff>9172</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3462000" y="710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19349</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131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44450</xdr:rowOff>
    </xdr:from>
    <xdr:to>
      <xdr:col>81</xdr:col>
      <xdr:colOff>95250</xdr:colOff>
      <xdr:row>43</xdr:row>
      <xdr:rowOff>146050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967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16527</xdr:rowOff>
    </xdr:from>
    <xdr:ext cx="762000" cy="259045"/>
    <xdr:sp macro="" textlink="">
      <xdr:nvSpPr>
        <xdr:cNvPr id="404" name="公債費負担の状況該当値テキスト">
          <a:extLst>
            <a:ext uri="{FF2B5EF4-FFF2-40B4-BE49-F238E27FC236}">
              <a16:creationId xmlns:a16="http://schemas.microsoft.com/office/drawing/2014/main" id="{00000000-0008-0000-0300-000094010000}"/>
            </a:ext>
          </a:extLst>
        </xdr:cNvPr>
        <xdr:cNvSpPr txBox="1"/>
      </xdr:nvSpPr>
      <xdr:spPr>
        <a:xfrm>
          <a:off x="17106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71261</xdr:rowOff>
    </xdr:from>
    <xdr:to>
      <xdr:col>77</xdr:col>
      <xdr:colOff>95250</xdr:colOff>
      <xdr:row>44</xdr:row>
      <xdr:rowOff>1411</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1290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157638</xdr:rowOff>
    </xdr:from>
    <xdr:ext cx="7366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798800" y="7529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47272</xdr:rowOff>
    </xdr:from>
    <xdr:to>
      <xdr:col>73</xdr:col>
      <xdr:colOff>44450</xdr:colOff>
      <xdr:row>44</xdr:row>
      <xdr:rowOff>148872</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5240000" y="759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133649</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909800" y="767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154517</xdr:rowOff>
    </xdr:from>
    <xdr:to>
      <xdr:col>68</xdr:col>
      <xdr:colOff>203200</xdr:colOff>
      <xdr:row>45</xdr:row>
      <xdr:rowOff>84667</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4351000" y="769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45</xdr:row>
      <xdr:rowOff>69444</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020800" y="7784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45</xdr:row>
      <xdr:rowOff>76905</xdr:rowOff>
    </xdr:from>
    <xdr:to>
      <xdr:col>64</xdr:col>
      <xdr:colOff>152400</xdr:colOff>
      <xdr:row>46</xdr:row>
      <xdr:rowOff>7055</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3462000" y="779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163282</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131800" y="7878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4</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年度の</a:t>
          </a:r>
          <a:r>
            <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164.8</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％と比べ</a:t>
          </a:r>
          <a:r>
            <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0.6</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ポイント悪化して</a:t>
          </a:r>
          <a:r>
            <a:rPr kumimoji="1" lang="en-US"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165.4</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％となっており、依然として類似団体平均を上回っている。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将来負担比率が悪化した要因としては、</a:t>
          </a:r>
          <a:r>
            <a:rPr kumimoji="1" lang="ja-JP" altLang="en-US"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定年延長による退職手当負担見込額の増などにより、分子である将来負担が増加したことが考えられる</a:t>
          </a:r>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。将来負担比率が類似団体平均を上回っている主な要因は、都市基盤の整備を積極的に進め、多額の市債を発行してきたことなどである。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引き続き、財政運営方針（令和６年度～令和９年度）に沿って、市債残高の抑制を図るなど、財政の健全化に努めていく。</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100584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370667"/>
          <a:ext cx="0" cy="1330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72661</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673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100584</xdr:rowOff>
    </xdr:from>
    <xdr:to>
      <xdr:col>81</xdr:col>
      <xdr:colOff>133350</xdr:colOff>
      <xdr:row>21</xdr:row>
      <xdr:rowOff>100584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70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21</xdr:row>
      <xdr:rowOff>95758</xdr:rowOff>
    </xdr:from>
    <xdr:to>
      <xdr:col>81</xdr:col>
      <xdr:colOff>44450</xdr:colOff>
      <xdr:row>21</xdr:row>
      <xdr:rowOff>100584</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179800" y="3696208"/>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99924</xdr:rowOff>
    </xdr:from>
    <xdr:ext cx="762000" cy="259045"/>
    <xdr:sp macro="" textlink="">
      <xdr:nvSpPr>
        <xdr:cNvPr id="447" name="将来負担の状況平均値テキスト">
          <a:extLst>
            <a:ext uri="{FF2B5EF4-FFF2-40B4-BE49-F238E27FC236}">
              <a16:creationId xmlns:a16="http://schemas.microsoft.com/office/drawing/2014/main" id="{00000000-0008-0000-0300-0000BF010000}"/>
            </a:ext>
          </a:extLst>
        </xdr:cNvPr>
        <xdr:cNvSpPr txBox="1"/>
      </xdr:nvSpPr>
      <xdr:spPr>
        <a:xfrm>
          <a:off x="17106900" y="26716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83397</xdr:rowOff>
    </xdr:from>
    <xdr:to>
      <xdr:col>81</xdr:col>
      <xdr:colOff>95250</xdr:colOff>
      <xdr:row>17</xdr:row>
      <xdr:rowOff>13547</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967200" y="2826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48302</xdr:rowOff>
    </xdr:from>
    <xdr:to>
      <xdr:col>77</xdr:col>
      <xdr:colOff>44450</xdr:colOff>
      <xdr:row>21</xdr:row>
      <xdr:rowOff>95758</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5290800" y="3648752"/>
          <a:ext cx="889000" cy="47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120396</xdr:rowOff>
    </xdr:from>
    <xdr:to>
      <xdr:col>77</xdr:col>
      <xdr:colOff>95250</xdr:colOff>
      <xdr:row>17</xdr:row>
      <xdr:rowOff>50546</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129000" y="286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60723</xdr:rowOff>
    </xdr:from>
    <xdr:ext cx="7366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798800" y="2632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48302</xdr:rowOff>
    </xdr:from>
    <xdr:to>
      <xdr:col>72</xdr:col>
      <xdr:colOff>203200</xdr:colOff>
      <xdr:row>22</xdr:row>
      <xdr:rowOff>3937</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4401800" y="3648752"/>
          <a:ext cx="889000" cy="12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162221</xdr:rowOff>
    </xdr:from>
    <xdr:to>
      <xdr:col>73</xdr:col>
      <xdr:colOff>44450</xdr:colOff>
      <xdr:row>17</xdr:row>
      <xdr:rowOff>92371</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5240000" y="290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102548</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909800" y="2674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22</xdr:row>
      <xdr:rowOff>3937</xdr:rowOff>
    </xdr:from>
    <xdr:to>
      <xdr:col>68</xdr:col>
      <xdr:colOff>152400</xdr:colOff>
      <xdr:row>22</xdr:row>
      <xdr:rowOff>76327</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flipV="1">
          <a:off x="13512800" y="3775837"/>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17</xdr:row>
      <xdr:rowOff>97748</xdr:rowOff>
    </xdr:from>
    <xdr:to>
      <xdr:col>68</xdr:col>
      <xdr:colOff>203200</xdr:colOff>
      <xdr:row>18</xdr:row>
      <xdr:rowOff>27898</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4351000" y="301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38075</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020800" y="2781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144399</xdr:rowOff>
    </xdr:from>
    <xdr:to>
      <xdr:col>64</xdr:col>
      <xdr:colOff>152400</xdr:colOff>
      <xdr:row>18</xdr:row>
      <xdr:rowOff>74549</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3462000" y="3059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84726</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131800" y="2827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21</xdr:row>
      <xdr:rowOff>49784</xdr:rowOff>
    </xdr:from>
    <xdr:to>
      <xdr:col>81</xdr:col>
      <xdr:colOff>95250</xdr:colOff>
      <xdr:row>21</xdr:row>
      <xdr:rowOff>151384</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967200" y="365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117111</xdr:rowOff>
    </xdr:from>
    <xdr:ext cx="762000" cy="259045"/>
    <xdr:sp macro="" textlink="">
      <xdr:nvSpPr>
        <xdr:cNvPr id="466" name="将来負担の状況該当値テキスト">
          <a:extLst>
            <a:ext uri="{FF2B5EF4-FFF2-40B4-BE49-F238E27FC236}">
              <a16:creationId xmlns:a16="http://schemas.microsoft.com/office/drawing/2014/main" id="{00000000-0008-0000-0300-0000D2010000}"/>
            </a:ext>
          </a:extLst>
        </xdr:cNvPr>
        <xdr:cNvSpPr txBox="1"/>
      </xdr:nvSpPr>
      <xdr:spPr>
        <a:xfrm>
          <a:off x="17106900" y="3546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21</xdr:row>
      <xdr:rowOff>44958</xdr:rowOff>
    </xdr:from>
    <xdr:to>
      <xdr:col>77</xdr:col>
      <xdr:colOff>95250</xdr:colOff>
      <xdr:row>21</xdr:row>
      <xdr:rowOff>146558</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129000" y="364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131335</xdr:rowOff>
    </xdr:from>
    <xdr:ext cx="7366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5798800" y="3731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168952</xdr:rowOff>
    </xdr:from>
    <xdr:to>
      <xdr:col>73</xdr:col>
      <xdr:colOff>44450</xdr:colOff>
      <xdr:row>21</xdr:row>
      <xdr:rowOff>99102</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5240000" y="359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83879</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909800" y="3684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124587</xdr:rowOff>
    </xdr:from>
    <xdr:to>
      <xdr:col>68</xdr:col>
      <xdr:colOff>203200</xdr:colOff>
      <xdr:row>22</xdr:row>
      <xdr:rowOff>54737</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4351000" y="3725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39514</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020800" y="3811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22</xdr:row>
      <xdr:rowOff>25527</xdr:rowOff>
    </xdr:from>
    <xdr:to>
      <xdr:col>64</xdr:col>
      <xdr:colOff>152400</xdr:colOff>
      <xdr:row>22</xdr:row>
      <xdr:rowOff>127127</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3462000" y="379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111904</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3131800" y="3883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広島県広島市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1,178,773
1,157,127
906.69
711,658,564
707,638,369
2,787,228
348,912,170
1,110,569,164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165.4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年度の</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32.6</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％と比べ</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0.6</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ポイント改善して</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32.0</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％となっているが、類似団体平均を上回っている。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前年度を下回っているのは、定年延長制度開始に伴う退職者数の減少による退職手当の減等が主な要因である。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引き続き、財政運営方針に掲げた方策を着実に実行しながら、義務的経費等の増加の抑制に努めていく。</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101600</xdr:rowOff>
    </xdr:from>
    <xdr:to>
      <xdr:col>24</xdr:col>
      <xdr:colOff>25400</xdr:colOff>
      <xdr:row>39</xdr:row>
      <xdr:rowOff>82550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58800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54627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74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82550</xdr:rowOff>
    </xdr:from>
    <xdr:to>
      <xdr:col>24</xdr:col>
      <xdr:colOff>114300</xdr:colOff>
      <xdr:row>39</xdr:row>
      <xdr:rowOff>82550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76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16527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33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101600</xdr:rowOff>
    </xdr:from>
    <xdr:to>
      <xdr:col>24</xdr:col>
      <xdr:colOff>114300</xdr:colOff>
      <xdr:row>32</xdr:row>
      <xdr:rowOff>101600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58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152400</xdr:rowOff>
    </xdr:from>
    <xdr:to>
      <xdr:col>24</xdr:col>
      <xdr:colOff>25400</xdr:colOff>
      <xdr:row>39</xdr:row>
      <xdr:rowOff>57150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6675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130827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165100</xdr:rowOff>
    </xdr:from>
    <xdr:to>
      <xdr:col>19</xdr:col>
      <xdr:colOff>187325</xdr:colOff>
      <xdr:row>39</xdr:row>
      <xdr:rowOff>57150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6802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120650</xdr:rowOff>
    </xdr:from>
    <xdr:to>
      <xdr:col>20</xdr:col>
      <xdr:colOff>38100</xdr:colOff>
      <xdr:row>38</xdr:row>
      <xdr:rowOff>50800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60977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3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165100</xdr:rowOff>
    </xdr:from>
    <xdr:to>
      <xdr:col>15</xdr:col>
      <xdr:colOff>98425</xdr:colOff>
      <xdr:row>40</xdr:row>
      <xdr:rowOff>50800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6802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165100</xdr:rowOff>
    </xdr:from>
    <xdr:to>
      <xdr:col>15</xdr:col>
      <xdr:colOff>149225</xdr:colOff>
      <xdr:row>37</xdr:row>
      <xdr:rowOff>95250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105427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69850</xdr:rowOff>
    </xdr:from>
    <xdr:to>
      <xdr:col>11</xdr:col>
      <xdr:colOff>9525</xdr:colOff>
      <xdr:row>40</xdr:row>
      <xdr:rowOff>50800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7564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76200</xdr:rowOff>
    </xdr:from>
    <xdr:to>
      <xdr:col>11</xdr:col>
      <xdr:colOff>60325</xdr:colOff>
      <xdr:row>39</xdr:row>
      <xdr:rowOff>6350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16527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6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25400</xdr:rowOff>
    </xdr:from>
    <xdr:to>
      <xdr:col>6</xdr:col>
      <xdr:colOff>171450</xdr:colOff>
      <xdr:row>38</xdr:row>
      <xdr:rowOff>127000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137177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0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101600</xdr:rowOff>
    </xdr:from>
    <xdr:to>
      <xdr:col>24</xdr:col>
      <xdr:colOff>76200</xdr:colOff>
      <xdr:row>39</xdr:row>
      <xdr:rowOff>31750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10177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6350</xdr:rowOff>
    </xdr:from>
    <xdr:to>
      <xdr:col>20</xdr:col>
      <xdr:colOff>38100</xdr:colOff>
      <xdr:row>39</xdr:row>
      <xdr:rowOff>107950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92727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77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114300</xdr:rowOff>
    </xdr:from>
    <xdr:to>
      <xdr:col>15</xdr:col>
      <xdr:colOff>149225</xdr:colOff>
      <xdr:row>39</xdr:row>
      <xdr:rowOff>44450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29227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71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40</xdr:row>
      <xdr:rowOff>0</xdr:rowOff>
    </xdr:from>
    <xdr:to>
      <xdr:col>11</xdr:col>
      <xdr:colOff>60325</xdr:colOff>
      <xdr:row>40</xdr:row>
      <xdr:rowOff>101600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86377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19050</xdr:rowOff>
    </xdr:from>
    <xdr:to>
      <xdr:col>6</xdr:col>
      <xdr:colOff>171450</xdr:colOff>
      <xdr:row>39</xdr:row>
      <xdr:rowOff>120650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105427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年度の</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14.6</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％と比べ</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0.3</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改善</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して</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14.3</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％となっており、類似団体平均を上回っている。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前年度から</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改善</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したのは、</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清掃工場の余剰電力売電収入などの経常収入</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が増加したことが主な要因である。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引き続き、財政運営方針に掲げた内部管理経費の削減などの方策を着実に実行しながら、物件費の節減に努めていく。</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61686</xdr:rowOff>
    </xdr:from>
    <xdr:to>
      <xdr:col>82</xdr:col>
      <xdr:colOff>107950</xdr:colOff>
      <xdr:row>21</xdr:row>
      <xdr:rowOff>53522</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119086"/>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25599</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2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53522</xdr:rowOff>
    </xdr:from>
    <xdr:to>
      <xdr:col>82</xdr:col>
      <xdr:colOff>196850</xdr:colOff>
      <xdr:row>21</xdr:row>
      <xdr:rowOff>53522</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53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148063</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86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61686</xdr:rowOff>
    </xdr:from>
    <xdr:to>
      <xdr:col>82</xdr:col>
      <xdr:colOff>196850</xdr:colOff>
      <xdr:row>12</xdr:row>
      <xdr:rowOff>61686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119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127000</xdr:rowOff>
    </xdr:from>
    <xdr:to>
      <xdr:col>82</xdr:col>
      <xdr:colOff>107950</xdr:colOff>
      <xdr:row>17</xdr:row>
      <xdr:rowOff>4536</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870200"/>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19248</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4195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2721</xdr:rowOff>
    </xdr:from>
    <xdr:to>
      <xdr:col>82</xdr:col>
      <xdr:colOff>158750</xdr:colOff>
      <xdr:row>15</xdr:row>
      <xdr:rowOff>104321</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57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53521</xdr:rowOff>
    </xdr:from>
    <xdr:to>
      <xdr:col>78</xdr:col>
      <xdr:colOff>69850</xdr:colOff>
      <xdr:row>17</xdr:row>
      <xdr:rowOff>4536</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625271"/>
          <a:ext cx="889000" cy="29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125186</xdr:rowOff>
    </xdr:from>
    <xdr:to>
      <xdr:col>78</xdr:col>
      <xdr:colOff>120650</xdr:colOff>
      <xdr:row>15</xdr:row>
      <xdr:rowOff>55336</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52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65513</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2943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53521</xdr:rowOff>
    </xdr:from>
    <xdr:to>
      <xdr:col>73</xdr:col>
      <xdr:colOff>180975</xdr:colOff>
      <xdr:row>16</xdr:row>
      <xdr:rowOff>12700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625271"/>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13</xdr:row>
      <xdr:rowOff>149679</xdr:rowOff>
    </xdr:from>
    <xdr:to>
      <xdr:col>74</xdr:col>
      <xdr:colOff>31750</xdr:colOff>
      <xdr:row>14</xdr:row>
      <xdr:rowOff>79829</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37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90006</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1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12700</xdr:rowOff>
    </xdr:from>
    <xdr:to>
      <xdr:col>69</xdr:col>
      <xdr:colOff>92075</xdr:colOff>
      <xdr:row>17</xdr:row>
      <xdr:rowOff>20864</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755900"/>
          <a:ext cx="889000" cy="179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59871</xdr:rowOff>
    </xdr:from>
    <xdr:to>
      <xdr:col>69</xdr:col>
      <xdr:colOff>142875</xdr:colOff>
      <xdr:row>14</xdr:row>
      <xdr:rowOff>161471</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46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198</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22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43543</xdr:rowOff>
    </xdr:from>
    <xdr:to>
      <xdr:col>65</xdr:col>
      <xdr:colOff>53975</xdr:colOff>
      <xdr:row>14</xdr:row>
      <xdr:rowOff>145143</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44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155320</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21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76200</xdr:rowOff>
    </xdr:from>
    <xdr:to>
      <xdr:col>82</xdr:col>
      <xdr:colOff>158750</xdr:colOff>
      <xdr:row>17</xdr:row>
      <xdr:rowOff>6350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48277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125186</xdr:rowOff>
    </xdr:from>
    <xdr:to>
      <xdr:col>78</xdr:col>
      <xdr:colOff>120650</xdr:colOff>
      <xdr:row>17</xdr:row>
      <xdr:rowOff>55336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8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40113</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954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2721</xdr:rowOff>
    </xdr:from>
    <xdr:to>
      <xdr:col>74</xdr:col>
      <xdr:colOff>31750</xdr:colOff>
      <xdr:row>15</xdr:row>
      <xdr:rowOff>104321</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5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89098</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660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133350</xdr:rowOff>
    </xdr:from>
    <xdr:to>
      <xdr:col>69</xdr:col>
      <xdr:colOff>142875</xdr:colOff>
      <xdr:row>16</xdr:row>
      <xdr:rowOff>63500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48277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141514</xdr:rowOff>
    </xdr:from>
    <xdr:to>
      <xdr:col>65</xdr:col>
      <xdr:colOff>53975</xdr:colOff>
      <xdr:row>17</xdr:row>
      <xdr:rowOff>71664</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88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56441</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971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年度の</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14.1</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％と比べ</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0.6</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ポイント悪化して</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14.7</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％となっているが、類似団体平均を下回っている。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これは、生活保護の保護率が類似団体平均に比べて低いことなどが主な要因である。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引き続き、財政運営方針に掲げた方策を着実に実行しながら、義務的経費等の増加の抑制に努めていく。</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62</xdr:row>
      <xdr:rowOff>31750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3765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3827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31750</xdr:rowOff>
    </xdr:from>
    <xdr:to>
      <xdr:col>24</xdr:col>
      <xdr:colOff>114300</xdr:colOff>
      <xdr:row>62</xdr:row>
      <xdr:rowOff>31750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50800</xdr:rowOff>
    </xdr:from>
    <xdr:to>
      <xdr:col>24</xdr:col>
      <xdr:colOff>25400</xdr:colOff>
      <xdr:row>55</xdr:row>
      <xdr:rowOff>165100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48055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67327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10011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95250</xdr:rowOff>
    </xdr:from>
    <xdr:to>
      <xdr:col>24</xdr:col>
      <xdr:colOff>76200</xdr:colOff>
      <xdr:row>59</xdr:row>
      <xdr:rowOff>25400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1003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31750</xdr:rowOff>
    </xdr:from>
    <xdr:to>
      <xdr:col>19</xdr:col>
      <xdr:colOff>187325</xdr:colOff>
      <xdr:row>55</xdr:row>
      <xdr:rowOff>50800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29005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95250</xdr:rowOff>
    </xdr:from>
    <xdr:to>
      <xdr:col>20</xdr:col>
      <xdr:colOff>38100</xdr:colOff>
      <xdr:row>58</xdr:row>
      <xdr:rowOff>25400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10177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31750</xdr:rowOff>
    </xdr:from>
    <xdr:to>
      <xdr:col>15</xdr:col>
      <xdr:colOff>98425</xdr:colOff>
      <xdr:row>54</xdr:row>
      <xdr:rowOff>88900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2900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114300</xdr:rowOff>
    </xdr:from>
    <xdr:to>
      <xdr:col>15</xdr:col>
      <xdr:colOff>149225</xdr:colOff>
      <xdr:row>57</xdr:row>
      <xdr:rowOff>44450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29227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88900</xdr:rowOff>
    </xdr:from>
    <xdr:to>
      <xdr:col>11</xdr:col>
      <xdr:colOff>9525</xdr:colOff>
      <xdr:row>55</xdr:row>
      <xdr:rowOff>50800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3472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19050</xdr:rowOff>
    </xdr:from>
    <xdr:to>
      <xdr:col>11</xdr:col>
      <xdr:colOff>60325</xdr:colOff>
      <xdr:row>57</xdr:row>
      <xdr:rowOff>120650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105427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95250</xdr:rowOff>
    </xdr:from>
    <xdr:to>
      <xdr:col>6</xdr:col>
      <xdr:colOff>171450</xdr:colOff>
      <xdr:row>58</xdr:row>
      <xdr:rowOff>25400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114300</xdr:rowOff>
    </xdr:from>
    <xdr:to>
      <xdr:col>24</xdr:col>
      <xdr:colOff>76200</xdr:colOff>
      <xdr:row>56</xdr:row>
      <xdr:rowOff>44450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130827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0</xdr:rowOff>
    </xdr:from>
    <xdr:to>
      <xdr:col>20</xdr:col>
      <xdr:colOff>38100</xdr:colOff>
      <xdr:row>55</xdr:row>
      <xdr:rowOff>101600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111777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19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152400</xdr:rowOff>
    </xdr:from>
    <xdr:to>
      <xdr:col>15</xdr:col>
      <xdr:colOff>149225</xdr:colOff>
      <xdr:row>54</xdr:row>
      <xdr:rowOff>82550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92727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38100</xdr:rowOff>
    </xdr:from>
    <xdr:to>
      <xdr:col>11</xdr:col>
      <xdr:colOff>60325</xdr:colOff>
      <xdr:row>54</xdr:row>
      <xdr:rowOff>139700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149877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0</xdr:rowOff>
    </xdr:from>
    <xdr:to>
      <xdr:col>6</xdr:col>
      <xdr:colOff>171450</xdr:colOff>
      <xdr:row>55</xdr:row>
      <xdr:rowOff>101600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111777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年度の</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8.8</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％と比べ</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0.7</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ポイント悪化して</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9.5</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％となっているが、類似団体平均を下回っている。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前年度から悪化したのは、持補修費の増加などが主な要因である。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引き続き、財政運営方針に掲げた方策を着実に実行し、コスト縮減等に努めていく。</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60</xdr:row>
      <xdr:rowOff>143328</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89357"/>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115405</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143328</xdr:rowOff>
    </xdr:from>
    <xdr:to>
      <xdr:col>82</xdr:col>
      <xdr:colOff>196850</xdr:colOff>
      <xdr:row>60</xdr:row>
      <xdr:rowOff>143328</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69850</xdr:rowOff>
    </xdr:from>
    <xdr:to>
      <xdr:col>82</xdr:col>
      <xdr:colOff>107950</xdr:colOff>
      <xdr:row>54</xdr:row>
      <xdr:rowOff>12700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1567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105427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20865</xdr:rowOff>
    </xdr:from>
    <xdr:to>
      <xdr:col>78</xdr:col>
      <xdr:colOff>69850</xdr:colOff>
      <xdr:row>53</xdr:row>
      <xdr:rowOff>69850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107715"/>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68035</xdr:rowOff>
    </xdr:from>
    <xdr:to>
      <xdr:col>78</xdr:col>
      <xdr:colOff>120650</xdr:colOff>
      <xdr:row>55</xdr:row>
      <xdr:rowOff>169635</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154412</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584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52</xdr:row>
      <xdr:rowOff>159657</xdr:rowOff>
    </xdr:from>
    <xdr:to>
      <xdr:col>73</xdr:col>
      <xdr:colOff>180975</xdr:colOff>
      <xdr:row>53</xdr:row>
      <xdr:rowOff>20865</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90750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54</xdr:row>
      <xdr:rowOff>157843</xdr:rowOff>
    </xdr:from>
    <xdr:to>
      <xdr:col>74</xdr:col>
      <xdr:colOff>31750</xdr:colOff>
      <xdr:row>55</xdr:row>
      <xdr:rowOff>87993</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72770</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50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52</xdr:row>
      <xdr:rowOff>127000</xdr:rowOff>
    </xdr:from>
    <xdr:to>
      <xdr:col>69</xdr:col>
      <xdr:colOff>92075</xdr:colOff>
      <xdr:row>52</xdr:row>
      <xdr:rowOff>159657</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0424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84365</xdr:rowOff>
    </xdr:from>
    <xdr:to>
      <xdr:col>69</xdr:col>
      <xdr:colOff>142875</xdr:colOff>
      <xdr:row>56</xdr:row>
      <xdr:rowOff>14515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170742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19050</xdr:rowOff>
    </xdr:from>
    <xdr:to>
      <xdr:col>65</xdr:col>
      <xdr:colOff>53975</xdr:colOff>
      <xdr:row>55</xdr:row>
      <xdr:rowOff>120650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105427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133350</xdr:rowOff>
    </xdr:from>
    <xdr:to>
      <xdr:col>82</xdr:col>
      <xdr:colOff>158750</xdr:colOff>
      <xdr:row>54</xdr:row>
      <xdr:rowOff>63500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41927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19050</xdr:rowOff>
    </xdr:from>
    <xdr:to>
      <xdr:col>78</xdr:col>
      <xdr:colOff>120650</xdr:colOff>
      <xdr:row>53</xdr:row>
      <xdr:rowOff>120650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51</xdr:row>
      <xdr:rowOff>130827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887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52</xdr:row>
      <xdr:rowOff>141515</xdr:rowOff>
    </xdr:from>
    <xdr:to>
      <xdr:col>74</xdr:col>
      <xdr:colOff>31750</xdr:colOff>
      <xdr:row>53</xdr:row>
      <xdr:rowOff>71665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05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51</xdr:row>
      <xdr:rowOff>81842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882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52</xdr:row>
      <xdr:rowOff>108857</xdr:rowOff>
    </xdr:from>
    <xdr:to>
      <xdr:col>69</xdr:col>
      <xdr:colOff>142875</xdr:colOff>
      <xdr:row>53</xdr:row>
      <xdr:rowOff>39007</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024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51</xdr:row>
      <xdr:rowOff>49184</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879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52</xdr:row>
      <xdr:rowOff>76200</xdr:rowOff>
    </xdr:from>
    <xdr:to>
      <xdr:col>65</xdr:col>
      <xdr:colOff>53975</xdr:colOff>
      <xdr:row>53</xdr:row>
      <xdr:rowOff>6350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899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51</xdr:row>
      <xdr:rowOff>16527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876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年度の</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10.0</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％と比べ</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0.2</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改善</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して</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9.8</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％となっており、類似団体平均を上回っている。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これは、下水道事業に対する一般会計の負担が大きいことなどが主な要因である。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引き続き、財政運営方針に基づき、下水道事業の経営改善などに努めていく。</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41</xdr:row>
      <xdr:rowOff>92710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8420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64787</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92710</xdr:rowOff>
    </xdr:from>
    <xdr:to>
      <xdr:col>82</xdr:col>
      <xdr:colOff>196850</xdr:colOff>
      <xdr:row>41</xdr:row>
      <xdr:rowOff>92710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41</xdr:row>
      <xdr:rowOff>24130</xdr:rowOff>
    </xdr:from>
    <xdr:to>
      <xdr:col>82</xdr:col>
      <xdr:colOff>107950</xdr:colOff>
      <xdr:row>41</xdr:row>
      <xdr:rowOff>69850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5671800" y="70535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1287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344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156210</xdr:rowOff>
    </xdr:from>
    <xdr:to>
      <xdr:col>82</xdr:col>
      <xdr:colOff>158750</xdr:colOff>
      <xdr:row>38</xdr:row>
      <xdr:rowOff>86360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41</xdr:row>
      <xdr:rowOff>46990</xdr:rowOff>
    </xdr:from>
    <xdr:to>
      <xdr:col>78</xdr:col>
      <xdr:colOff>69850</xdr:colOff>
      <xdr:row>41</xdr:row>
      <xdr:rowOff>69850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4782800" y="70764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133350</xdr:rowOff>
    </xdr:from>
    <xdr:to>
      <xdr:col>78</xdr:col>
      <xdr:colOff>120650</xdr:colOff>
      <xdr:row>38</xdr:row>
      <xdr:rowOff>63500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73677</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624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41</xdr:row>
      <xdr:rowOff>46990</xdr:rowOff>
    </xdr:from>
    <xdr:to>
      <xdr:col>73</xdr:col>
      <xdr:colOff>180975</xdr:colOff>
      <xdr:row>41</xdr:row>
      <xdr:rowOff>115570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893800" y="70764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110490</xdr:rowOff>
    </xdr:from>
    <xdr:to>
      <xdr:col>74</xdr:col>
      <xdr:colOff>31750</xdr:colOff>
      <xdr:row>38</xdr:row>
      <xdr:rowOff>40640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50817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22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40</xdr:row>
      <xdr:rowOff>35560</xdr:rowOff>
    </xdr:from>
    <xdr:to>
      <xdr:col>69</xdr:col>
      <xdr:colOff>92075</xdr:colOff>
      <xdr:row>41</xdr:row>
      <xdr:rowOff>115570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a:off x="13004800" y="6893560"/>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30480</xdr:rowOff>
    </xdr:from>
    <xdr:to>
      <xdr:col>69</xdr:col>
      <xdr:colOff>142875</xdr:colOff>
      <xdr:row>38</xdr:row>
      <xdr:rowOff>132080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142257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631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99060</xdr:rowOff>
    </xdr:from>
    <xdr:to>
      <xdr:col>65</xdr:col>
      <xdr:colOff>53975</xdr:colOff>
      <xdr:row>39</xdr:row>
      <xdr:rowOff>29210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61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39387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638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40</xdr:row>
      <xdr:rowOff>144780</xdr:rowOff>
    </xdr:from>
    <xdr:to>
      <xdr:col>82</xdr:col>
      <xdr:colOff>158750</xdr:colOff>
      <xdr:row>41</xdr:row>
      <xdr:rowOff>74930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700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40</xdr:row>
      <xdr:rowOff>53357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691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41</xdr:row>
      <xdr:rowOff>19050</xdr:rowOff>
    </xdr:from>
    <xdr:to>
      <xdr:col>78</xdr:col>
      <xdr:colOff>120650</xdr:colOff>
      <xdr:row>41</xdr:row>
      <xdr:rowOff>120650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704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41</xdr:row>
      <xdr:rowOff>105427</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713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40</xdr:row>
      <xdr:rowOff>167640</xdr:rowOff>
    </xdr:from>
    <xdr:to>
      <xdr:col>74</xdr:col>
      <xdr:colOff>31750</xdr:colOff>
      <xdr:row>41</xdr:row>
      <xdr:rowOff>97790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702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41</xdr:row>
      <xdr:rowOff>82567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711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41</xdr:row>
      <xdr:rowOff>64770</xdr:rowOff>
    </xdr:from>
    <xdr:to>
      <xdr:col>69</xdr:col>
      <xdr:colOff>142875</xdr:colOff>
      <xdr:row>41</xdr:row>
      <xdr:rowOff>166370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709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41</xdr:row>
      <xdr:rowOff>151147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718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156210</xdr:rowOff>
    </xdr:from>
    <xdr:to>
      <xdr:col>65</xdr:col>
      <xdr:colOff>53975</xdr:colOff>
      <xdr:row>40</xdr:row>
      <xdr:rowOff>86360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684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71137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692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令和</a:t>
          </a:r>
          <a:r>
            <a:rPr kumimoji="1" lang="en-US"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4</a:t>
          </a:r>
          <a:r>
            <a:rPr kumimoji="1"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年度の</a:t>
          </a:r>
          <a:r>
            <a:rPr kumimoji="1" lang="en-US"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18.1%</a:t>
          </a:r>
          <a:r>
            <a:rPr kumimoji="1"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と比べ</a:t>
          </a:r>
          <a:r>
            <a:rPr kumimoji="1" lang="en-US"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0.3</a:t>
          </a:r>
          <a:r>
            <a:rPr kumimoji="1"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ポイント悪化して</a:t>
          </a:r>
          <a:r>
            <a:rPr kumimoji="1" lang="en-US"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18.4%</a:t>
          </a:r>
          <a:r>
            <a:rPr kumimoji="1"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となっており、類似団体平均を上回っている。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これは、都市基盤の整備を積極的に進め、多額の市債を発行してきたことなどが要因である。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引き続き、財政運営方針に沿って市債残高の抑制に努め、短期債と長期債のバランスを取って市債を発行することで金利リスクの分散化を図りつつ、減債基金の運用により、金利負担の軽減に努めていく。</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a:extLst>
            <a:ext uri="{FF2B5EF4-FFF2-40B4-BE49-F238E27FC236}">
              <a16:creationId xmlns:a16="http://schemas.microsoft.com/office/drawing/2014/main" id="{00000000-0008-0000-0400-00006F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50800</xdr:rowOff>
    </xdr:from>
    <xdr:to>
      <xdr:col>24</xdr:col>
      <xdr:colOff>25400</xdr:colOff>
      <xdr:row>81</xdr:row>
      <xdr:rowOff>31750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4826000" y="125666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3827</xdr:rowOff>
    </xdr:from>
    <xdr:ext cx="762000" cy="259045"/>
    <xdr:sp macro="" textlink="">
      <xdr:nvSpPr>
        <xdr:cNvPr id="369" name="公債費最小値テキスト">
          <a:extLst>
            <a:ext uri="{FF2B5EF4-FFF2-40B4-BE49-F238E27FC236}">
              <a16:creationId xmlns:a16="http://schemas.microsoft.com/office/drawing/2014/main" id="{00000000-0008-0000-0400-000071010000}"/>
            </a:ext>
          </a:extLst>
        </xdr:cNvPr>
        <xdr:cNvSpPr txBox="1"/>
      </xdr:nvSpPr>
      <xdr:spPr>
        <a:xfrm>
          <a:off x="49149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31750</xdr:rowOff>
    </xdr:from>
    <xdr:to>
      <xdr:col>24</xdr:col>
      <xdr:colOff>114300</xdr:colOff>
      <xdr:row>81</xdr:row>
      <xdr:rowOff>31750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391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137177</xdr:rowOff>
    </xdr:from>
    <xdr:ext cx="762000" cy="259045"/>
    <xdr:sp macro="" textlink="">
      <xdr:nvSpPr>
        <xdr:cNvPr id="371" name="公債費最大値テキスト">
          <a:extLst>
            <a:ext uri="{FF2B5EF4-FFF2-40B4-BE49-F238E27FC236}">
              <a16:creationId xmlns:a16="http://schemas.microsoft.com/office/drawing/2014/main" id="{00000000-0008-0000-0400-000073010000}"/>
            </a:ext>
          </a:extLst>
        </xdr:cNvPr>
        <xdr:cNvSpPr txBox="1"/>
      </xdr:nvSpPr>
      <xdr:spPr>
        <a:xfrm>
          <a:off x="4914900" y="1231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50800</xdr:rowOff>
    </xdr:from>
    <xdr:to>
      <xdr:col>24</xdr:col>
      <xdr:colOff>114300</xdr:colOff>
      <xdr:row>73</xdr:row>
      <xdr:rowOff>50800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2566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88900</xdr:rowOff>
    </xdr:from>
    <xdr:to>
      <xdr:col>24</xdr:col>
      <xdr:colOff>25400</xdr:colOff>
      <xdr:row>77</xdr:row>
      <xdr:rowOff>146050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987800" y="132905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111777</xdr:rowOff>
    </xdr:from>
    <xdr:ext cx="762000" cy="259045"/>
    <xdr:sp macro="" textlink="">
      <xdr:nvSpPr>
        <xdr:cNvPr id="374" name="公債費平均値テキスト">
          <a:extLst>
            <a:ext uri="{FF2B5EF4-FFF2-40B4-BE49-F238E27FC236}">
              <a16:creationId xmlns:a16="http://schemas.microsoft.com/office/drawing/2014/main" id="{00000000-0008-0000-0400-000076010000}"/>
            </a:ext>
          </a:extLst>
        </xdr:cNvPr>
        <xdr:cNvSpPr txBox="1"/>
      </xdr:nvSpPr>
      <xdr:spPr>
        <a:xfrm>
          <a:off x="4914900" y="12970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95250</xdr:rowOff>
    </xdr:from>
    <xdr:to>
      <xdr:col>24</xdr:col>
      <xdr:colOff>76200</xdr:colOff>
      <xdr:row>77</xdr:row>
      <xdr:rowOff>25400</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47752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88900</xdr:rowOff>
    </xdr:from>
    <xdr:to>
      <xdr:col>19</xdr:col>
      <xdr:colOff>187325</xdr:colOff>
      <xdr:row>77</xdr:row>
      <xdr:rowOff>146050</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3098800" y="132905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133350</xdr:rowOff>
    </xdr:from>
    <xdr:to>
      <xdr:col>20</xdr:col>
      <xdr:colOff>38100</xdr:colOff>
      <xdr:row>77</xdr:row>
      <xdr:rowOff>63500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937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73677</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293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107950</xdr:rowOff>
    </xdr:from>
    <xdr:to>
      <xdr:col>15</xdr:col>
      <xdr:colOff>98425</xdr:colOff>
      <xdr:row>77</xdr:row>
      <xdr:rowOff>146050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2209800" y="13309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114300</xdr:rowOff>
    </xdr:from>
    <xdr:to>
      <xdr:col>15</xdr:col>
      <xdr:colOff>149225</xdr:colOff>
      <xdr:row>77</xdr:row>
      <xdr:rowOff>44450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3048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54627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717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107950</xdr:rowOff>
    </xdr:from>
    <xdr:to>
      <xdr:col>11</xdr:col>
      <xdr:colOff>9525</xdr:colOff>
      <xdr:row>79</xdr:row>
      <xdr:rowOff>50800</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flipV="1">
          <a:off x="1320800" y="13309600"/>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76200</xdr:rowOff>
    </xdr:from>
    <xdr:to>
      <xdr:col>11</xdr:col>
      <xdr:colOff>60325</xdr:colOff>
      <xdr:row>78</xdr:row>
      <xdr:rowOff>6350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2159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162577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114300</xdr:rowOff>
    </xdr:from>
    <xdr:to>
      <xdr:col>6</xdr:col>
      <xdr:colOff>171450</xdr:colOff>
      <xdr:row>78</xdr:row>
      <xdr:rowOff>44450</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1270000" y="133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54627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308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95250</xdr:rowOff>
    </xdr:from>
    <xdr:to>
      <xdr:col>24</xdr:col>
      <xdr:colOff>76200</xdr:colOff>
      <xdr:row>78</xdr:row>
      <xdr:rowOff>25400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47752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67327</xdr:rowOff>
    </xdr:from>
    <xdr:ext cx="762000" cy="259045"/>
    <xdr:sp macro="" textlink="">
      <xdr:nvSpPr>
        <xdr:cNvPr id="393" name="公債費該当値テキスト">
          <a:extLst>
            <a:ext uri="{FF2B5EF4-FFF2-40B4-BE49-F238E27FC236}">
              <a16:creationId xmlns:a16="http://schemas.microsoft.com/office/drawing/2014/main" id="{00000000-0008-0000-0400-000089010000}"/>
            </a:ext>
          </a:extLst>
        </xdr:cNvPr>
        <xdr:cNvSpPr txBox="1"/>
      </xdr:nvSpPr>
      <xdr:spPr>
        <a:xfrm>
          <a:off x="49149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38100</xdr:rowOff>
    </xdr:from>
    <xdr:to>
      <xdr:col>20</xdr:col>
      <xdr:colOff>38100</xdr:colOff>
      <xdr:row>77</xdr:row>
      <xdr:rowOff>139700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937000" y="1323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124477</xdr:rowOff>
    </xdr:from>
    <xdr:ext cx="7366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3606800" y="13326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95250</xdr:rowOff>
    </xdr:from>
    <xdr:to>
      <xdr:col>15</xdr:col>
      <xdr:colOff>149225</xdr:colOff>
      <xdr:row>78</xdr:row>
      <xdr:rowOff>25400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048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10177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2717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57150</xdr:rowOff>
    </xdr:from>
    <xdr:to>
      <xdr:col>11</xdr:col>
      <xdr:colOff>60325</xdr:colOff>
      <xdr:row>77</xdr:row>
      <xdr:rowOff>158750</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2159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168927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828800" y="1302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0</xdr:rowOff>
    </xdr:from>
    <xdr:to>
      <xdr:col>6</xdr:col>
      <xdr:colOff>171450</xdr:colOff>
      <xdr:row>79</xdr:row>
      <xdr:rowOff>101600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1270000" y="1354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86377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939800" y="1363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令和</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年度の</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80.1</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％と比べ</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0.2</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ポイント悪化して</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80.3</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％となっており、類似団体平均を上回っている。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扶助費は類似団体平均を下回っている一方で、人件費、物件費及び補助費等が類似団体平均を上回っており、その結果類似団体平均とほぼ同水準で推移している。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引き続き、財政運営方針に掲げた方策を着実に実行し、コスト縮減等に努めていく。</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0" name="公債費以外グラフ枠">
          <a:extLst>
            <a:ext uri="{FF2B5EF4-FFF2-40B4-BE49-F238E27FC236}">
              <a16:creationId xmlns:a16="http://schemas.microsoft.com/office/drawing/2014/main" id="{00000000-0008-0000-0400-0000A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135165</xdr:rowOff>
    </xdr:from>
    <xdr:to>
      <xdr:col>82</xdr:col>
      <xdr:colOff>107950</xdr:colOff>
      <xdr:row>80</xdr:row>
      <xdr:rowOff>143329</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6510000" y="12651015"/>
          <a:ext cx="0" cy="1208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115406</xdr:rowOff>
    </xdr:from>
    <xdr:ext cx="762000" cy="259045"/>
    <xdr:sp macro="" textlink="">
      <xdr:nvSpPr>
        <xdr:cNvPr id="432" name="公債費以外最小値テキスト">
          <a:extLst>
            <a:ext uri="{FF2B5EF4-FFF2-40B4-BE49-F238E27FC236}">
              <a16:creationId xmlns:a16="http://schemas.microsoft.com/office/drawing/2014/main" id="{00000000-0008-0000-0400-0000B0010000}"/>
            </a:ext>
          </a:extLst>
        </xdr:cNvPr>
        <xdr:cNvSpPr txBox="1"/>
      </xdr:nvSpPr>
      <xdr:spPr>
        <a:xfrm>
          <a:off x="16598900" y="13831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143329</xdr:rowOff>
    </xdr:from>
    <xdr:to>
      <xdr:col>82</xdr:col>
      <xdr:colOff>196850</xdr:colOff>
      <xdr:row>80</xdr:row>
      <xdr:rowOff>143329</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6421100" y="13859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50092</xdr:rowOff>
    </xdr:from>
    <xdr:ext cx="762000" cy="259045"/>
    <xdr:sp macro="" textlink="">
      <xdr:nvSpPr>
        <xdr:cNvPr id="434" name="公債費以外最大値テキスト">
          <a:extLst>
            <a:ext uri="{FF2B5EF4-FFF2-40B4-BE49-F238E27FC236}">
              <a16:creationId xmlns:a16="http://schemas.microsoft.com/office/drawing/2014/main" id="{00000000-0008-0000-0400-0000B2010000}"/>
            </a:ext>
          </a:extLst>
        </xdr:cNvPr>
        <xdr:cNvSpPr txBox="1"/>
      </xdr:nvSpPr>
      <xdr:spPr>
        <a:xfrm>
          <a:off x="16598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135165</xdr:rowOff>
    </xdr:from>
    <xdr:to>
      <xdr:col>82</xdr:col>
      <xdr:colOff>196850</xdr:colOff>
      <xdr:row>73</xdr:row>
      <xdr:rowOff>135165</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6421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135164</xdr:rowOff>
    </xdr:from>
    <xdr:to>
      <xdr:col>82</xdr:col>
      <xdr:colOff>107950</xdr:colOff>
      <xdr:row>77</xdr:row>
      <xdr:rowOff>156936</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a:off x="15671800" y="13336814"/>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119941</xdr:rowOff>
    </xdr:from>
    <xdr:ext cx="762000" cy="259045"/>
    <xdr:sp macro="" textlink="">
      <xdr:nvSpPr>
        <xdr:cNvPr id="437" name="公債費以外平均値テキスト">
          <a:extLst>
            <a:ext uri="{FF2B5EF4-FFF2-40B4-BE49-F238E27FC236}">
              <a16:creationId xmlns:a16="http://schemas.microsoft.com/office/drawing/2014/main" id="{00000000-0008-0000-0400-0000B5010000}"/>
            </a:ext>
          </a:extLst>
        </xdr:cNvPr>
        <xdr:cNvSpPr txBox="1"/>
      </xdr:nvSpPr>
      <xdr:spPr>
        <a:xfrm>
          <a:off x="16598900" y="12978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103414</xdr:rowOff>
    </xdr:from>
    <xdr:to>
      <xdr:col>82</xdr:col>
      <xdr:colOff>158750</xdr:colOff>
      <xdr:row>77</xdr:row>
      <xdr:rowOff>33564</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6459200" y="13133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75293</xdr:rowOff>
    </xdr:from>
    <xdr:to>
      <xdr:col>78</xdr:col>
      <xdr:colOff>69850</xdr:colOff>
      <xdr:row>77</xdr:row>
      <xdr:rowOff>135164</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4782800" y="12934043"/>
          <a:ext cx="889000" cy="402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70757</xdr:rowOff>
    </xdr:from>
    <xdr:to>
      <xdr:col>78</xdr:col>
      <xdr:colOff>120650</xdr:colOff>
      <xdr:row>77</xdr:row>
      <xdr:rowOff>907</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5621000" y="1310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11084</xdr:rowOff>
    </xdr:from>
    <xdr:ext cx="7366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290800" y="12869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75293</xdr:rowOff>
    </xdr:from>
    <xdr:to>
      <xdr:col>73</xdr:col>
      <xdr:colOff>180975</xdr:colOff>
      <xdr:row>77</xdr:row>
      <xdr:rowOff>58964</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flipV="1">
          <a:off x="13893800" y="12934043"/>
          <a:ext cx="889000" cy="32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54428</xdr:rowOff>
    </xdr:from>
    <xdr:to>
      <xdr:col>74</xdr:col>
      <xdr:colOff>31750</xdr:colOff>
      <xdr:row>74</xdr:row>
      <xdr:rowOff>156028</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4732000" y="12741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166205</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2510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154214</xdr:rowOff>
    </xdr:from>
    <xdr:to>
      <xdr:col>69</xdr:col>
      <xdr:colOff>92075</xdr:colOff>
      <xdr:row>77</xdr:row>
      <xdr:rowOff>58964</xdr:rowOff>
    </xdr:to>
    <xdr:cxnSp macro="">
      <xdr:nvCxnSpPr>
        <xdr:cNvPr id="445" name="直線コネクタ 444">
          <a:extLst>
            <a:ext uri="{FF2B5EF4-FFF2-40B4-BE49-F238E27FC236}">
              <a16:creationId xmlns:a16="http://schemas.microsoft.com/office/drawing/2014/main" id="{00000000-0008-0000-0400-0000BD010000}"/>
            </a:ext>
          </a:extLst>
        </xdr:cNvPr>
        <xdr:cNvCxnSpPr/>
      </xdr:nvCxnSpPr>
      <xdr:spPr>
        <a:xfrm>
          <a:off x="13004800" y="13184414"/>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136071</xdr:rowOff>
    </xdr:from>
    <xdr:to>
      <xdr:col>69</xdr:col>
      <xdr:colOff>142875</xdr:colOff>
      <xdr:row>77</xdr:row>
      <xdr:rowOff>66221</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3843000" y="131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76399</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512800" y="1293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114300</xdr:rowOff>
    </xdr:from>
    <xdr:to>
      <xdr:col>65</xdr:col>
      <xdr:colOff>53975</xdr:colOff>
      <xdr:row>77</xdr:row>
      <xdr:rowOff>44450</xdr:rowOff>
    </xdr:to>
    <xdr:sp macro="" textlink="">
      <xdr:nvSpPr>
        <xdr:cNvPr id="448" name="フローチャート: 判断 447">
          <a:extLst>
            <a:ext uri="{FF2B5EF4-FFF2-40B4-BE49-F238E27FC236}">
              <a16:creationId xmlns:a16="http://schemas.microsoft.com/office/drawing/2014/main" id="{00000000-0008-0000-0400-0000C0010000}"/>
            </a:ext>
          </a:extLst>
        </xdr:cNvPr>
        <xdr:cNvSpPr/>
      </xdr:nvSpPr>
      <xdr:spPr>
        <a:xfrm>
          <a:off x="12954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29227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623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106136</xdr:rowOff>
    </xdr:from>
    <xdr:to>
      <xdr:col>82</xdr:col>
      <xdr:colOff>158750</xdr:colOff>
      <xdr:row>78</xdr:row>
      <xdr:rowOff>36286</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6459200" y="1330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78213</xdr:rowOff>
    </xdr:from>
    <xdr:ext cx="762000" cy="259045"/>
    <xdr:sp macro="" textlink="">
      <xdr:nvSpPr>
        <xdr:cNvPr id="456" name="公債費以外該当値テキスト">
          <a:extLst>
            <a:ext uri="{FF2B5EF4-FFF2-40B4-BE49-F238E27FC236}">
              <a16:creationId xmlns:a16="http://schemas.microsoft.com/office/drawing/2014/main" id="{00000000-0008-0000-0400-0000C8010000}"/>
            </a:ext>
          </a:extLst>
        </xdr:cNvPr>
        <xdr:cNvSpPr txBox="1"/>
      </xdr:nvSpPr>
      <xdr:spPr>
        <a:xfrm>
          <a:off x="16598900" y="13279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84364</xdr:rowOff>
    </xdr:from>
    <xdr:to>
      <xdr:col>78</xdr:col>
      <xdr:colOff>120650</xdr:colOff>
      <xdr:row>78</xdr:row>
      <xdr:rowOff>14514</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5621000" y="1328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170741</xdr:rowOff>
    </xdr:from>
    <xdr:ext cx="7366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5290800" y="13372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24493</xdr:rowOff>
    </xdr:from>
    <xdr:to>
      <xdr:col>74</xdr:col>
      <xdr:colOff>31750</xdr:colOff>
      <xdr:row>75</xdr:row>
      <xdr:rowOff>126093</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4732000" y="1288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110870</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4401800" y="12969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8164</xdr:rowOff>
    </xdr:from>
    <xdr:to>
      <xdr:col>69</xdr:col>
      <xdr:colOff>142875</xdr:colOff>
      <xdr:row>77</xdr:row>
      <xdr:rowOff>109764</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3843000" y="1320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94541</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3512800" y="13296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103414</xdr:rowOff>
    </xdr:from>
    <xdr:to>
      <xdr:col>65</xdr:col>
      <xdr:colOff>53975</xdr:colOff>
      <xdr:row>77</xdr:row>
      <xdr:rowOff>33564</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2954000" y="1313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43742</xdr:rowOff>
    </xdr:from>
    <xdr:ext cx="7620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2623800" y="12902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広島県広島市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24054</xdr:rowOff>
    </xdr:from>
    <xdr:to>
      <xdr:col>29</xdr:col>
      <xdr:colOff>127000</xdr:colOff>
      <xdr:row>19</xdr:row>
      <xdr:rowOff>131001</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29079"/>
          <a:ext cx="0" cy="13070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103078</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08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131001</xdr:rowOff>
    </xdr:from>
    <xdr:to>
      <xdr:col>30</xdr:col>
      <xdr:colOff>25400</xdr:colOff>
      <xdr:row>19</xdr:row>
      <xdr:rowOff>131001</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361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110431</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72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24054</xdr:rowOff>
    </xdr:from>
    <xdr:to>
      <xdr:col>30</xdr:col>
      <xdr:colOff>25400</xdr:colOff>
      <xdr:row>12</xdr:row>
      <xdr:rowOff>24054</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290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93701</xdr:rowOff>
    </xdr:from>
    <xdr:to>
      <xdr:col>29</xdr:col>
      <xdr:colOff>127000</xdr:colOff>
      <xdr:row>13</xdr:row>
      <xdr:rowOff>13233</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198726"/>
          <a:ext cx="647700" cy="909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93883</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5418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121806</xdr:rowOff>
    </xdr:from>
    <xdr:to>
      <xdr:col>29</xdr:col>
      <xdr:colOff>177800</xdr:colOff>
      <xdr:row>15</xdr:row>
      <xdr:rowOff>51956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569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13233</xdr:rowOff>
    </xdr:from>
    <xdr:to>
      <xdr:col>26</xdr:col>
      <xdr:colOff>50800</xdr:colOff>
      <xdr:row>13</xdr:row>
      <xdr:rowOff>91338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289708"/>
          <a:ext cx="698500" cy="781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14</xdr:row>
      <xdr:rowOff>169012</xdr:rowOff>
    </xdr:from>
    <xdr:to>
      <xdr:col>26</xdr:col>
      <xdr:colOff>101600</xdr:colOff>
      <xdr:row>15</xdr:row>
      <xdr:rowOff>99162</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616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83939</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03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91338</xdr:rowOff>
    </xdr:from>
    <xdr:to>
      <xdr:col>22</xdr:col>
      <xdr:colOff>114300</xdr:colOff>
      <xdr:row>13</xdr:row>
      <xdr:rowOff>117932</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367813"/>
          <a:ext cx="698500" cy="265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30937</xdr:rowOff>
    </xdr:from>
    <xdr:to>
      <xdr:col>22</xdr:col>
      <xdr:colOff>165100</xdr:colOff>
      <xdr:row>15</xdr:row>
      <xdr:rowOff>132537</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6503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117314</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36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117932</xdr:rowOff>
    </xdr:from>
    <xdr:to>
      <xdr:col>18</xdr:col>
      <xdr:colOff>177800</xdr:colOff>
      <xdr:row>14</xdr:row>
      <xdr:rowOff>10300</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2394407"/>
          <a:ext cx="698500" cy="638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38138</xdr:rowOff>
    </xdr:from>
    <xdr:to>
      <xdr:col>19</xdr:col>
      <xdr:colOff>38100</xdr:colOff>
      <xdr:row>15</xdr:row>
      <xdr:rowOff>139738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6575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124515</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43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71285</xdr:rowOff>
    </xdr:from>
    <xdr:to>
      <xdr:col>15</xdr:col>
      <xdr:colOff>101600</xdr:colOff>
      <xdr:row>16</xdr:row>
      <xdr:rowOff>1435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6906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157662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77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42901</xdr:rowOff>
    </xdr:from>
    <xdr:to>
      <xdr:col>29</xdr:col>
      <xdr:colOff>177800</xdr:colOff>
      <xdr:row>12</xdr:row>
      <xdr:rowOff>144501</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1479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122928</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056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133883</xdr:rowOff>
    </xdr:from>
    <xdr:to>
      <xdr:col>26</xdr:col>
      <xdr:colOff>101600</xdr:colOff>
      <xdr:row>13</xdr:row>
      <xdr:rowOff>64033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2389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74210</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007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40538</xdr:rowOff>
    </xdr:from>
    <xdr:to>
      <xdr:col>22</xdr:col>
      <xdr:colOff>165100</xdr:colOff>
      <xdr:row>13</xdr:row>
      <xdr:rowOff>142138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3170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152315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085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67132</xdr:rowOff>
    </xdr:from>
    <xdr:to>
      <xdr:col>19</xdr:col>
      <xdr:colOff>38100</xdr:colOff>
      <xdr:row>13</xdr:row>
      <xdr:rowOff>168732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3436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7459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112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130950</xdr:rowOff>
    </xdr:from>
    <xdr:to>
      <xdr:col>15</xdr:col>
      <xdr:colOff>101600</xdr:colOff>
      <xdr:row>14</xdr:row>
      <xdr:rowOff>61100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4074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71277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176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329463</xdr:rowOff>
    </xdr:from>
    <xdr:to>
      <xdr:col>29</xdr:col>
      <xdr:colOff>127000</xdr:colOff>
      <xdr:row>38</xdr:row>
      <xdr:rowOff>16814</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254013"/>
          <a:ext cx="0" cy="12304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331791</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5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16814</xdr:rowOff>
    </xdr:from>
    <xdr:to>
      <xdr:col>30</xdr:col>
      <xdr:colOff>25400</xdr:colOff>
      <xdr:row>38</xdr:row>
      <xdr:rowOff>16814</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844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72940</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997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329463</xdr:rowOff>
    </xdr:from>
    <xdr:to>
      <xdr:col>30</xdr:col>
      <xdr:colOff>25400</xdr:colOff>
      <xdr:row>33</xdr:row>
      <xdr:rowOff>329463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2540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319024</xdr:rowOff>
    </xdr:from>
    <xdr:to>
      <xdr:col>29</xdr:col>
      <xdr:colOff>127000</xdr:colOff>
      <xdr:row>35</xdr:row>
      <xdr:rowOff>102768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6586474"/>
          <a:ext cx="647700" cy="1266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213250</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8236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241173</xdr:rowOff>
    </xdr:from>
    <xdr:to>
      <xdr:col>29</xdr:col>
      <xdr:colOff>177800</xdr:colOff>
      <xdr:row>35</xdr:row>
      <xdr:rowOff>342773</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8515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305689</xdr:rowOff>
    </xdr:from>
    <xdr:to>
      <xdr:col>26</xdr:col>
      <xdr:colOff>50800</xdr:colOff>
      <xdr:row>35</xdr:row>
      <xdr:rowOff>102768</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6573139"/>
          <a:ext cx="698500" cy="1399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277178</xdr:rowOff>
    </xdr:from>
    <xdr:to>
      <xdr:col>26</xdr:col>
      <xdr:colOff>101600</xdr:colOff>
      <xdr:row>36</xdr:row>
      <xdr:rowOff>35878</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8875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20655</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973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305689</xdr:rowOff>
    </xdr:from>
    <xdr:to>
      <xdr:col>22</xdr:col>
      <xdr:colOff>114300</xdr:colOff>
      <xdr:row>34</xdr:row>
      <xdr:rowOff>314376</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6573139"/>
          <a:ext cx="698500" cy="86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229971</xdr:rowOff>
    </xdr:from>
    <xdr:to>
      <xdr:col>22</xdr:col>
      <xdr:colOff>165100</xdr:colOff>
      <xdr:row>35</xdr:row>
      <xdr:rowOff>331571</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8403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316348</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926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201409</xdr:rowOff>
    </xdr:from>
    <xdr:to>
      <xdr:col>18</xdr:col>
      <xdr:colOff>177800</xdr:colOff>
      <xdr:row>34</xdr:row>
      <xdr:rowOff>314376</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6468859"/>
          <a:ext cx="698500" cy="1129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222123</xdr:rowOff>
    </xdr:from>
    <xdr:to>
      <xdr:col>19</xdr:col>
      <xdr:colOff>38100</xdr:colOff>
      <xdr:row>35</xdr:row>
      <xdr:rowOff>323723</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8324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308500</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918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237668</xdr:rowOff>
    </xdr:from>
    <xdr:to>
      <xdr:col>15</xdr:col>
      <xdr:colOff>101600</xdr:colOff>
      <xdr:row>35</xdr:row>
      <xdr:rowOff>339268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8480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324045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934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268224</xdr:rowOff>
    </xdr:from>
    <xdr:to>
      <xdr:col>29</xdr:col>
      <xdr:colOff>177800</xdr:colOff>
      <xdr:row>35</xdr:row>
      <xdr:rowOff>26924</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5356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113301</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380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51968</xdr:rowOff>
    </xdr:from>
    <xdr:to>
      <xdr:col>26</xdr:col>
      <xdr:colOff>101600</xdr:colOff>
      <xdr:row>35</xdr:row>
      <xdr:rowOff>153568</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6623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163746</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4311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254889</xdr:rowOff>
    </xdr:from>
    <xdr:to>
      <xdr:col>22</xdr:col>
      <xdr:colOff>165100</xdr:colOff>
      <xdr:row>35</xdr:row>
      <xdr:rowOff>13589</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5223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23766</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291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263576</xdr:rowOff>
    </xdr:from>
    <xdr:to>
      <xdr:col>19</xdr:col>
      <xdr:colOff>38100</xdr:colOff>
      <xdr:row>35</xdr:row>
      <xdr:rowOff>22276</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5310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32453</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299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150609</xdr:rowOff>
    </xdr:from>
    <xdr:to>
      <xdr:col>15</xdr:col>
      <xdr:colOff>101600</xdr:colOff>
      <xdr:row>34</xdr:row>
      <xdr:rowOff>252209</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4180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262386</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186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広島県広島市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1,178,773
1,157,127
906.69
711,658,564
707,638,369
2,787,228
348,912,170
1,110,569,164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165.4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158712</xdr:rowOff>
    </xdr:from>
    <xdr:to>
      <xdr:col>24</xdr:col>
      <xdr:colOff>62865</xdr:colOff>
      <xdr:row>38</xdr:row>
      <xdr:rowOff>150063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02212"/>
          <a:ext cx="1270" cy="1362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153890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6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150063</xdr:rowOff>
    </xdr:from>
    <xdr:to>
      <xdr:col>24</xdr:col>
      <xdr:colOff>152400</xdr:colOff>
      <xdr:row>38</xdr:row>
      <xdr:rowOff>150063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65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105389</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77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158712</xdr:rowOff>
    </xdr:from>
    <xdr:to>
      <xdr:col>24</xdr:col>
      <xdr:colOff>152400</xdr:colOff>
      <xdr:row>30</xdr:row>
      <xdr:rowOff>158712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0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130556</xdr:rowOff>
    </xdr:from>
    <xdr:to>
      <xdr:col>24</xdr:col>
      <xdr:colOff>63500</xdr:colOff>
      <xdr:row>31</xdr:row>
      <xdr:rowOff>14351</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5274056"/>
          <a:ext cx="8382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110913</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7687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132486</xdr:rowOff>
    </xdr:from>
    <xdr:to>
      <xdr:col>24</xdr:col>
      <xdr:colOff>114300</xdr:colOff>
      <xdr:row>34</xdr:row>
      <xdr:rowOff>62636</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790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130556</xdr:rowOff>
    </xdr:from>
    <xdr:to>
      <xdr:col>19</xdr:col>
      <xdr:colOff>177800</xdr:colOff>
      <xdr:row>31</xdr:row>
      <xdr:rowOff>3149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274056"/>
          <a:ext cx="889000" cy="44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23520</xdr:rowOff>
    </xdr:from>
    <xdr:to>
      <xdr:col>20</xdr:col>
      <xdr:colOff>38100</xdr:colOff>
      <xdr:row>33</xdr:row>
      <xdr:rowOff>125120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568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116247</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774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3149</xdr:rowOff>
    </xdr:from>
    <xdr:to>
      <xdr:col>15</xdr:col>
      <xdr:colOff>50800</xdr:colOff>
      <xdr:row>31</xdr:row>
      <xdr:rowOff>18733</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318099"/>
          <a:ext cx="889000" cy="15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53543</xdr:rowOff>
    </xdr:from>
    <xdr:to>
      <xdr:col>15</xdr:col>
      <xdr:colOff>101600</xdr:colOff>
      <xdr:row>33</xdr:row>
      <xdr:rowOff>155143</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5711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146270</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804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18733</xdr:rowOff>
    </xdr:from>
    <xdr:to>
      <xdr:col>10</xdr:col>
      <xdr:colOff>114300</xdr:colOff>
      <xdr:row>32</xdr:row>
      <xdr:rowOff>44450</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333683"/>
          <a:ext cx="889000" cy="197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64592</xdr:rowOff>
    </xdr:from>
    <xdr:to>
      <xdr:col>10</xdr:col>
      <xdr:colOff>165100</xdr:colOff>
      <xdr:row>33</xdr:row>
      <xdr:rowOff>166192</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572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157319</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815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136030</xdr:rowOff>
    </xdr:from>
    <xdr:to>
      <xdr:col>6</xdr:col>
      <xdr:colOff>38100</xdr:colOff>
      <xdr:row>34</xdr:row>
      <xdr:rowOff>66180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579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57307</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886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135001</xdr:rowOff>
    </xdr:from>
    <xdr:to>
      <xdr:col>24</xdr:col>
      <xdr:colOff>114300</xdr:colOff>
      <xdr:row>31</xdr:row>
      <xdr:rowOff>65151</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278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60939</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204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79756</xdr:rowOff>
    </xdr:from>
    <xdr:to>
      <xdr:col>20</xdr:col>
      <xdr:colOff>38100</xdr:colOff>
      <xdr:row>31</xdr:row>
      <xdr:rowOff>9906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223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29</xdr:row>
      <xdr:rowOff>26433</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4998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123799</xdr:rowOff>
    </xdr:from>
    <xdr:to>
      <xdr:col>15</xdr:col>
      <xdr:colOff>101600</xdr:colOff>
      <xdr:row>31</xdr:row>
      <xdr:rowOff>53949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267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29</xdr:row>
      <xdr:rowOff>70476</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042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30</xdr:row>
      <xdr:rowOff>139383</xdr:rowOff>
    </xdr:from>
    <xdr:to>
      <xdr:col>10</xdr:col>
      <xdr:colOff>165100</xdr:colOff>
      <xdr:row>31</xdr:row>
      <xdr:rowOff>69533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282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29</xdr:row>
      <xdr:rowOff>86060</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058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165100</xdr:rowOff>
    </xdr:from>
    <xdr:to>
      <xdr:col>6</xdr:col>
      <xdr:colOff>38100</xdr:colOff>
      <xdr:row>32</xdr:row>
      <xdr:rowOff>95250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48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30</xdr:row>
      <xdr:rowOff>111777</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255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156753</xdr:rowOff>
    </xdr:from>
    <xdr:to>
      <xdr:col>24</xdr:col>
      <xdr:colOff>62865</xdr:colOff>
      <xdr:row>59</xdr:row>
      <xdr:rowOff>12370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900703"/>
          <a:ext cx="1270" cy="12272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16197</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13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12370</xdr:rowOff>
    </xdr:from>
    <xdr:to>
      <xdr:col>24</xdr:col>
      <xdr:colOff>152400</xdr:colOff>
      <xdr:row>59</xdr:row>
      <xdr:rowOff>12370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127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103430</xdr:rowOff>
    </xdr:from>
    <xdr:ext cx="534377"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67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156753</xdr:rowOff>
    </xdr:from>
    <xdr:to>
      <xdr:col>24</xdr:col>
      <xdr:colOff>152400</xdr:colOff>
      <xdr:row>51</xdr:row>
      <xdr:rowOff>156753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900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138054</xdr:rowOff>
    </xdr:from>
    <xdr:to>
      <xdr:col>24</xdr:col>
      <xdr:colOff>63500</xdr:colOff>
      <xdr:row>53</xdr:row>
      <xdr:rowOff>166172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9224904"/>
          <a:ext cx="838200" cy="28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28602</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4583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50175</xdr:rowOff>
    </xdr:from>
    <xdr:to>
      <xdr:col>24</xdr:col>
      <xdr:colOff>114300</xdr:colOff>
      <xdr:row>55</xdr:row>
      <xdr:rowOff>151775</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47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138054</xdr:rowOff>
    </xdr:from>
    <xdr:to>
      <xdr:col>19</xdr:col>
      <xdr:colOff>177800</xdr:colOff>
      <xdr:row>55</xdr:row>
      <xdr:rowOff>107330</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224904"/>
          <a:ext cx="889000" cy="31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31384</xdr:rowOff>
    </xdr:from>
    <xdr:to>
      <xdr:col>20</xdr:col>
      <xdr:colOff>38100</xdr:colOff>
      <xdr:row>53</xdr:row>
      <xdr:rowOff>132984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11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51</xdr:row>
      <xdr:rowOff>149511</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30111" y="8893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107330</xdr:rowOff>
    </xdr:from>
    <xdr:to>
      <xdr:col>15</xdr:col>
      <xdr:colOff>50800</xdr:colOff>
      <xdr:row>57</xdr:row>
      <xdr:rowOff>168458</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537080"/>
          <a:ext cx="889000" cy="40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25121</xdr:rowOff>
    </xdr:from>
    <xdr:to>
      <xdr:col>15</xdr:col>
      <xdr:colOff>101600</xdr:colOff>
      <xdr:row>54</xdr:row>
      <xdr:rowOff>126721</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283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143248</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058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141666</xdr:rowOff>
    </xdr:from>
    <xdr:to>
      <xdr:col>10</xdr:col>
      <xdr:colOff>114300</xdr:colOff>
      <xdr:row>57</xdr:row>
      <xdr:rowOff>168458</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1130300" y="9914316"/>
          <a:ext cx="889000" cy="26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81951</xdr:rowOff>
    </xdr:from>
    <xdr:to>
      <xdr:col>10</xdr:col>
      <xdr:colOff>165100</xdr:colOff>
      <xdr:row>58</xdr:row>
      <xdr:rowOff>12101</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5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28628</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962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119624</xdr:rowOff>
    </xdr:from>
    <xdr:to>
      <xdr:col>6</xdr:col>
      <xdr:colOff>38100</xdr:colOff>
      <xdr:row>59</xdr:row>
      <xdr:rowOff>49774</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10063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40901</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10156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115372</xdr:rowOff>
    </xdr:from>
    <xdr:to>
      <xdr:col>24</xdr:col>
      <xdr:colOff>114300</xdr:colOff>
      <xdr:row>54</xdr:row>
      <xdr:rowOff>45522</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20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138249</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053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87254</xdr:rowOff>
    </xdr:from>
    <xdr:to>
      <xdr:col>20</xdr:col>
      <xdr:colOff>38100</xdr:colOff>
      <xdr:row>54</xdr:row>
      <xdr:rowOff>17404</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17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8531</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30111" y="9266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56530</xdr:rowOff>
    </xdr:from>
    <xdr:to>
      <xdr:col>15</xdr:col>
      <xdr:colOff>101600</xdr:colOff>
      <xdr:row>55</xdr:row>
      <xdr:rowOff>158130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48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149257</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9579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117658</xdr:rowOff>
    </xdr:from>
    <xdr:to>
      <xdr:col>10</xdr:col>
      <xdr:colOff>165100</xdr:colOff>
      <xdr:row>58</xdr:row>
      <xdr:rowOff>47808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890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38935</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9983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90866</xdr:rowOff>
    </xdr:from>
    <xdr:to>
      <xdr:col>6</xdr:col>
      <xdr:colOff>38100</xdr:colOff>
      <xdr:row>58</xdr:row>
      <xdr:rowOff>21016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86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37543</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9638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128106</xdr:rowOff>
    </xdr:from>
    <xdr:ext cx="46717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94821" y="1350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a:extLst>
            <a:ext uri="{FF2B5EF4-FFF2-40B4-BE49-F238E27FC236}">
              <a16:creationId xmlns:a16="http://schemas.microsoft.com/office/drawing/2014/main" id="{00000000-0008-0000-0600-0000AA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a:extLst>
            <a:ext uri="{FF2B5EF4-FFF2-40B4-BE49-F238E27FC236}">
              <a16:creationId xmlns:a16="http://schemas.microsoft.com/office/drawing/2014/main" id="{00000000-0008-0000-06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156028</xdr:rowOff>
    </xdr:from>
    <xdr:to>
      <xdr:col>24</xdr:col>
      <xdr:colOff>62865</xdr:colOff>
      <xdr:row>79</xdr:row>
      <xdr:rowOff>17453</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4633595" y="12157528"/>
          <a:ext cx="1270" cy="140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21280</xdr:rowOff>
    </xdr:from>
    <xdr:ext cx="469744" cy="259045"/>
    <xdr:sp macro="" textlink="">
      <xdr:nvSpPr>
        <xdr:cNvPr id="173" name="維持補修費最小値テキスト">
          <a:extLst>
            <a:ext uri="{FF2B5EF4-FFF2-40B4-BE49-F238E27FC236}">
              <a16:creationId xmlns:a16="http://schemas.microsoft.com/office/drawing/2014/main" id="{00000000-0008-0000-0600-0000AD000000}"/>
            </a:ext>
          </a:extLst>
        </xdr:cNvPr>
        <xdr:cNvSpPr txBox="1"/>
      </xdr:nvSpPr>
      <xdr:spPr>
        <a:xfrm>
          <a:off x="4686300" y="13565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17453</xdr:rowOff>
    </xdr:from>
    <xdr:to>
      <xdr:col>24</xdr:col>
      <xdr:colOff>152400</xdr:colOff>
      <xdr:row>79</xdr:row>
      <xdr:rowOff>17453</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3562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102705</xdr:rowOff>
    </xdr:from>
    <xdr:ext cx="534377" cy="259045"/>
    <xdr:sp macro="" textlink="">
      <xdr:nvSpPr>
        <xdr:cNvPr id="175" name="維持補修費最大値テキスト">
          <a:extLst>
            <a:ext uri="{FF2B5EF4-FFF2-40B4-BE49-F238E27FC236}">
              <a16:creationId xmlns:a16="http://schemas.microsoft.com/office/drawing/2014/main" id="{00000000-0008-0000-0600-0000AF000000}"/>
            </a:ext>
          </a:extLst>
        </xdr:cNvPr>
        <xdr:cNvSpPr txBox="1"/>
      </xdr:nvSpPr>
      <xdr:spPr>
        <a:xfrm>
          <a:off x="4686300" y="11932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156028</xdr:rowOff>
    </xdr:from>
    <xdr:to>
      <xdr:col>24</xdr:col>
      <xdr:colOff>152400</xdr:colOff>
      <xdr:row>70</xdr:row>
      <xdr:rowOff>156028</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4546600" y="1215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157770</xdr:rowOff>
    </xdr:from>
    <xdr:to>
      <xdr:col>24</xdr:col>
      <xdr:colOff>63500</xdr:colOff>
      <xdr:row>78</xdr:row>
      <xdr:rowOff>1887</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3797300" y="13359420"/>
          <a:ext cx="838200" cy="15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58981</xdr:rowOff>
    </xdr:from>
    <xdr:ext cx="469744" cy="259045"/>
    <xdr:sp macro="" textlink="">
      <xdr:nvSpPr>
        <xdr:cNvPr id="178" name="維持補修費平均値テキスト">
          <a:extLst>
            <a:ext uri="{FF2B5EF4-FFF2-40B4-BE49-F238E27FC236}">
              <a16:creationId xmlns:a16="http://schemas.microsoft.com/office/drawing/2014/main" id="{00000000-0008-0000-0600-0000B2000000}"/>
            </a:ext>
          </a:extLst>
        </xdr:cNvPr>
        <xdr:cNvSpPr txBox="1"/>
      </xdr:nvSpPr>
      <xdr:spPr>
        <a:xfrm>
          <a:off x="4686300" y="129177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36105</xdr:rowOff>
    </xdr:from>
    <xdr:to>
      <xdr:col>24</xdr:col>
      <xdr:colOff>114300</xdr:colOff>
      <xdr:row>76</xdr:row>
      <xdr:rowOff>137705</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4584700" y="1306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157770</xdr:rowOff>
    </xdr:from>
    <xdr:to>
      <xdr:col>19</xdr:col>
      <xdr:colOff>177800</xdr:colOff>
      <xdr:row>78</xdr:row>
      <xdr:rowOff>81243</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908300" y="13359420"/>
          <a:ext cx="889000" cy="94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57658</xdr:rowOff>
    </xdr:from>
    <xdr:to>
      <xdr:col>20</xdr:col>
      <xdr:colOff>38100</xdr:colOff>
      <xdr:row>76</xdr:row>
      <xdr:rowOff>159258</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3746500" y="1308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4335</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3562428" y="12863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81243</xdr:rowOff>
    </xdr:from>
    <xdr:to>
      <xdr:col>15</xdr:col>
      <xdr:colOff>50800</xdr:colOff>
      <xdr:row>79</xdr:row>
      <xdr:rowOff>73406</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019300" y="13454343"/>
          <a:ext cx="889000" cy="163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73986</xdr:rowOff>
    </xdr:from>
    <xdr:to>
      <xdr:col>15</xdr:col>
      <xdr:colOff>101600</xdr:colOff>
      <xdr:row>77</xdr:row>
      <xdr:rowOff>4136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2857500" y="1310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20664</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673428" y="12879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73406</xdr:rowOff>
    </xdr:from>
    <xdr:to>
      <xdr:col>10</xdr:col>
      <xdr:colOff>114300</xdr:colOff>
      <xdr:row>79</xdr:row>
      <xdr:rowOff>145360</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1130300" y="13617956"/>
          <a:ext cx="889000" cy="71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84110</xdr:rowOff>
    </xdr:from>
    <xdr:to>
      <xdr:col>10</xdr:col>
      <xdr:colOff>165100</xdr:colOff>
      <xdr:row>77</xdr:row>
      <xdr:rowOff>14260</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968500" y="1311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30787</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784428" y="1288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130048</xdr:rowOff>
    </xdr:from>
    <xdr:to>
      <xdr:col>6</xdr:col>
      <xdr:colOff>38100</xdr:colOff>
      <xdr:row>77</xdr:row>
      <xdr:rowOff>60198</xdr:rowOff>
    </xdr:to>
    <xdr:sp macro="" textlink="">
      <xdr:nvSpPr>
        <xdr:cNvPr id="189" name="フローチャート: 判断 188">
          <a:extLst>
            <a:ext uri="{FF2B5EF4-FFF2-40B4-BE49-F238E27FC236}">
              <a16:creationId xmlns:a16="http://schemas.microsoft.com/office/drawing/2014/main" id="{00000000-0008-0000-0600-0000BD000000}"/>
            </a:ext>
          </a:extLst>
        </xdr:cNvPr>
        <xdr:cNvSpPr/>
      </xdr:nvSpPr>
      <xdr:spPr>
        <a:xfrm>
          <a:off x="1079500" y="1316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76725</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895428" y="1293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122537</xdr:rowOff>
    </xdr:from>
    <xdr:to>
      <xdr:col>24</xdr:col>
      <xdr:colOff>114300</xdr:colOff>
      <xdr:row>78</xdr:row>
      <xdr:rowOff>52687</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4584700" y="1332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100964</xdr:rowOff>
    </xdr:from>
    <xdr:ext cx="469744" cy="259045"/>
    <xdr:sp macro="" textlink="">
      <xdr:nvSpPr>
        <xdr:cNvPr id="197" name="維持補修費該当値テキスト">
          <a:extLst>
            <a:ext uri="{FF2B5EF4-FFF2-40B4-BE49-F238E27FC236}">
              <a16:creationId xmlns:a16="http://schemas.microsoft.com/office/drawing/2014/main" id="{00000000-0008-0000-0600-0000C5000000}"/>
            </a:ext>
          </a:extLst>
        </xdr:cNvPr>
        <xdr:cNvSpPr txBox="1"/>
      </xdr:nvSpPr>
      <xdr:spPr>
        <a:xfrm>
          <a:off x="4686300" y="1330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106970</xdr:rowOff>
    </xdr:from>
    <xdr:to>
      <xdr:col>20</xdr:col>
      <xdr:colOff>38100</xdr:colOff>
      <xdr:row>78</xdr:row>
      <xdr:rowOff>37120</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3746500" y="1330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28247</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3562428" y="1340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30443</xdr:rowOff>
    </xdr:from>
    <xdr:to>
      <xdr:col>15</xdr:col>
      <xdr:colOff>101600</xdr:colOff>
      <xdr:row>78</xdr:row>
      <xdr:rowOff>132043</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2857500" y="134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123170</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2673428" y="13496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22606</xdr:rowOff>
    </xdr:from>
    <xdr:to>
      <xdr:col>10</xdr:col>
      <xdr:colOff>165100</xdr:colOff>
      <xdr:row>79</xdr:row>
      <xdr:rowOff>124206</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968500" y="1356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115333</xdr:rowOff>
    </xdr:from>
    <xdr:ext cx="469744"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1784428" y="13659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94560</xdr:rowOff>
    </xdr:from>
    <xdr:to>
      <xdr:col>6</xdr:col>
      <xdr:colOff>38100</xdr:colOff>
      <xdr:row>80</xdr:row>
      <xdr:rowOff>24710</xdr:rowOff>
    </xdr:to>
    <xdr:sp macro="" textlink="">
      <xdr:nvSpPr>
        <xdr:cNvPr id="204" name="楕円 203">
          <a:extLst>
            <a:ext uri="{FF2B5EF4-FFF2-40B4-BE49-F238E27FC236}">
              <a16:creationId xmlns:a16="http://schemas.microsoft.com/office/drawing/2014/main" id="{00000000-0008-0000-0600-0000CC000000}"/>
            </a:ext>
          </a:extLst>
        </xdr:cNvPr>
        <xdr:cNvSpPr/>
      </xdr:nvSpPr>
      <xdr:spPr>
        <a:xfrm>
          <a:off x="1079500" y="1363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80</xdr:row>
      <xdr:rowOff>15837</xdr:rowOff>
    </xdr:from>
    <xdr:ext cx="469744" cy="259045"/>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895428" y="1373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98</xdr:row>
      <xdr:rowOff>128106</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6930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a16="http://schemas.microsoft.com/office/drawing/2014/main" id="{00000000-0008-0000-06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a:extLst>
            <a:ext uri="{FF2B5EF4-FFF2-40B4-BE49-F238E27FC236}">
              <a16:creationId xmlns:a16="http://schemas.microsoft.com/office/drawing/2014/main" id="{00000000-0008-0000-06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14002</xdr:rowOff>
    </xdr:from>
    <xdr:to>
      <xdr:col>24</xdr:col>
      <xdr:colOff>62865</xdr:colOff>
      <xdr:row>99</xdr:row>
      <xdr:rowOff>141018</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4633595" y="15615952"/>
          <a:ext cx="1270" cy="1498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144845</xdr:rowOff>
    </xdr:from>
    <xdr:ext cx="599010" cy="259045"/>
    <xdr:sp macro="" textlink="">
      <xdr:nvSpPr>
        <xdr:cNvPr id="233" name="扶助費最小値テキスト">
          <a:extLst>
            <a:ext uri="{FF2B5EF4-FFF2-40B4-BE49-F238E27FC236}">
              <a16:creationId xmlns:a16="http://schemas.microsoft.com/office/drawing/2014/main" id="{00000000-0008-0000-0600-0000E9000000}"/>
            </a:ext>
          </a:extLst>
        </xdr:cNvPr>
        <xdr:cNvSpPr txBox="1"/>
      </xdr:nvSpPr>
      <xdr:spPr>
        <a:xfrm>
          <a:off x="4686300" y="17118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141018</xdr:rowOff>
    </xdr:from>
    <xdr:to>
      <xdr:col>24</xdr:col>
      <xdr:colOff>152400</xdr:colOff>
      <xdr:row>99</xdr:row>
      <xdr:rowOff>141018</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71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132129</xdr:rowOff>
    </xdr:from>
    <xdr:ext cx="599010" cy="259045"/>
    <xdr:sp macro="" textlink="">
      <xdr:nvSpPr>
        <xdr:cNvPr id="235" name="扶助費最大値テキスト">
          <a:extLst>
            <a:ext uri="{FF2B5EF4-FFF2-40B4-BE49-F238E27FC236}">
              <a16:creationId xmlns:a16="http://schemas.microsoft.com/office/drawing/2014/main" id="{00000000-0008-0000-0600-0000EB000000}"/>
            </a:ext>
          </a:extLst>
        </xdr:cNvPr>
        <xdr:cNvSpPr txBox="1"/>
      </xdr:nvSpPr>
      <xdr:spPr>
        <a:xfrm>
          <a:off x="4686300" y="15391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14002</xdr:rowOff>
    </xdr:from>
    <xdr:to>
      <xdr:col>24</xdr:col>
      <xdr:colOff>152400</xdr:colOff>
      <xdr:row>91</xdr:row>
      <xdr:rowOff>14002</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4546600" y="1561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129501</xdr:rowOff>
    </xdr:from>
    <xdr:to>
      <xdr:col>24</xdr:col>
      <xdr:colOff>63500</xdr:colOff>
      <xdr:row>97</xdr:row>
      <xdr:rowOff>80699</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3797300" y="16588701"/>
          <a:ext cx="838200" cy="122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11520</xdr:rowOff>
    </xdr:from>
    <xdr:ext cx="599010" cy="259045"/>
    <xdr:sp macro="" textlink="">
      <xdr:nvSpPr>
        <xdr:cNvPr id="238" name="扶助費平均値テキスト">
          <a:extLst>
            <a:ext uri="{FF2B5EF4-FFF2-40B4-BE49-F238E27FC236}">
              <a16:creationId xmlns:a16="http://schemas.microsoft.com/office/drawing/2014/main" id="{00000000-0008-0000-0600-0000EE000000}"/>
            </a:ext>
          </a:extLst>
        </xdr:cNvPr>
        <xdr:cNvSpPr txBox="1"/>
      </xdr:nvSpPr>
      <xdr:spPr>
        <a:xfrm>
          <a:off x="4686300" y="162992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160093</xdr:rowOff>
    </xdr:from>
    <xdr:to>
      <xdr:col>24</xdr:col>
      <xdr:colOff>114300</xdr:colOff>
      <xdr:row>96</xdr:row>
      <xdr:rowOff>90243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4584700" y="1644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95875</xdr:rowOff>
    </xdr:from>
    <xdr:to>
      <xdr:col>19</xdr:col>
      <xdr:colOff>177800</xdr:colOff>
      <xdr:row>97</xdr:row>
      <xdr:rowOff>80699</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2908300" y="16555075"/>
          <a:ext cx="889000" cy="156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86962</xdr:rowOff>
    </xdr:from>
    <xdr:to>
      <xdr:col>20</xdr:col>
      <xdr:colOff>38100</xdr:colOff>
      <xdr:row>97</xdr:row>
      <xdr:rowOff>17112</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3746500" y="16546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33639</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497795" y="16321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95875</xdr:rowOff>
    </xdr:from>
    <xdr:to>
      <xdr:col>15</xdr:col>
      <xdr:colOff>50800</xdr:colOff>
      <xdr:row>98</xdr:row>
      <xdr:rowOff>29896</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019300" y="16555075"/>
          <a:ext cx="889000" cy="276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9793</xdr:rowOff>
    </xdr:from>
    <xdr:to>
      <xdr:col>15</xdr:col>
      <xdr:colOff>101600</xdr:colOff>
      <xdr:row>96</xdr:row>
      <xdr:rowOff>111393</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2857500" y="16468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127920</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608795" y="16244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29896</xdr:rowOff>
    </xdr:from>
    <xdr:to>
      <xdr:col>10</xdr:col>
      <xdr:colOff>114300</xdr:colOff>
      <xdr:row>98</xdr:row>
      <xdr:rowOff>70086</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1130300" y="16831996"/>
          <a:ext cx="889000" cy="40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130397</xdr:rowOff>
    </xdr:from>
    <xdr:to>
      <xdr:col>10</xdr:col>
      <xdr:colOff>165100</xdr:colOff>
      <xdr:row>98</xdr:row>
      <xdr:rowOff>60547</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968500" y="1676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77074</xdr:rowOff>
    </xdr:from>
    <xdr:ext cx="59901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719795" y="16536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15748</xdr:rowOff>
    </xdr:from>
    <xdr:to>
      <xdr:col>6</xdr:col>
      <xdr:colOff>38100</xdr:colOff>
      <xdr:row>98</xdr:row>
      <xdr:rowOff>117348</xdr:rowOff>
    </xdr:to>
    <xdr:sp macro="" textlink="">
      <xdr:nvSpPr>
        <xdr:cNvPr id="249" name="フローチャート: 判断 248">
          <a:extLst>
            <a:ext uri="{FF2B5EF4-FFF2-40B4-BE49-F238E27FC236}">
              <a16:creationId xmlns:a16="http://schemas.microsoft.com/office/drawing/2014/main" id="{00000000-0008-0000-0600-0000F9000000}"/>
            </a:ext>
          </a:extLst>
        </xdr:cNvPr>
        <xdr:cNvSpPr/>
      </xdr:nvSpPr>
      <xdr:spPr>
        <a:xfrm>
          <a:off x="1079500" y="16817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133875</xdr:rowOff>
    </xdr:from>
    <xdr:ext cx="59901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830795" y="16593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78701</xdr:rowOff>
    </xdr:from>
    <xdr:to>
      <xdr:col>24</xdr:col>
      <xdr:colOff>114300</xdr:colOff>
      <xdr:row>97</xdr:row>
      <xdr:rowOff>8851</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4584700" y="16537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57128</xdr:rowOff>
    </xdr:from>
    <xdr:ext cx="599010" cy="259045"/>
    <xdr:sp macro="" textlink="">
      <xdr:nvSpPr>
        <xdr:cNvPr id="257" name="扶助費該当値テキスト">
          <a:extLst>
            <a:ext uri="{FF2B5EF4-FFF2-40B4-BE49-F238E27FC236}">
              <a16:creationId xmlns:a16="http://schemas.microsoft.com/office/drawing/2014/main" id="{00000000-0008-0000-0600-000001010000}"/>
            </a:ext>
          </a:extLst>
        </xdr:cNvPr>
        <xdr:cNvSpPr txBox="1"/>
      </xdr:nvSpPr>
      <xdr:spPr>
        <a:xfrm>
          <a:off x="4686300" y="16516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29899</xdr:rowOff>
    </xdr:from>
    <xdr:to>
      <xdr:col>20</xdr:col>
      <xdr:colOff>38100</xdr:colOff>
      <xdr:row>97</xdr:row>
      <xdr:rowOff>131499</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3746500" y="16660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122626</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3497795" y="16753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45075</xdr:rowOff>
    </xdr:from>
    <xdr:to>
      <xdr:col>15</xdr:col>
      <xdr:colOff>101600</xdr:colOff>
      <xdr:row>96</xdr:row>
      <xdr:rowOff>146675</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2857500" y="1650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137802</xdr:rowOff>
    </xdr:from>
    <xdr:ext cx="599010"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2608795" y="16597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150546</xdr:rowOff>
    </xdr:from>
    <xdr:to>
      <xdr:col>10</xdr:col>
      <xdr:colOff>165100</xdr:colOff>
      <xdr:row>98</xdr:row>
      <xdr:rowOff>80696</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968500" y="16781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71823</xdr:rowOff>
    </xdr:from>
    <xdr:ext cx="599010"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1719795" y="16873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19286</xdr:rowOff>
    </xdr:from>
    <xdr:to>
      <xdr:col>6</xdr:col>
      <xdr:colOff>38100</xdr:colOff>
      <xdr:row>98</xdr:row>
      <xdr:rowOff>120886</xdr:rowOff>
    </xdr:to>
    <xdr:sp macro="" textlink="">
      <xdr:nvSpPr>
        <xdr:cNvPr id="264" name="楕円 263">
          <a:extLst>
            <a:ext uri="{FF2B5EF4-FFF2-40B4-BE49-F238E27FC236}">
              <a16:creationId xmlns:a16="http://schemas.microsoft.com/office/drawing/2014/main" id="{00000000-0008-0000-0600-000008010000}"/>
            </a:ext>
          </a:extLst>
        </xdr:cNvPr>
        <xdr:cNvSpPr/>
      </xdr:nvSpPr>
      <xdr:spPr>
        <a:xfrm>
          <a:off x="1079500" y="1682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112013</xdr:rowOff>
    </xdr:from>
    <xdr:ext cx="599010" cy="259045"/>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830795" y="16914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37</xdr:row>
      <xdr:rowOff>64376</xdr:rowOff>
    </xdr:from>
    <xdr:to>
      <xdr:col>54</xdr:col>
      <xdr:colOff>189865</xdr:colOff>
      <xdr:row>39</xdr:row>
      <xdr:rowOff>111861</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6408026"/>
          <a:ext cx="1270" cy="390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115688</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802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111861</xdr:rowOff>
    </xdr:from>
    <xdr:to>
      <xdr:col>55</xdr:col>
      <xdr:colOff>88900</xdr:colOff>
      <xdr:row>39</xdr:row>
      <xdr:rowOff>111861</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798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11053</xdr:rowOff>
    </xdr:from>
    <xdr:ext cx="534377"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618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64376</xdr:rowOff>
    </xdr:from>
    <xdr:to>
      <xdr:col>55</xdr:col>
      <xdr:colOff>88900</xdr:colOff>
      <xdr:row>37</xdr:row>
      <xdr:rowOff>64376</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6408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121564</xdr:rowOff>
    </xdr:from>
    <xdr:to>
      <xdr:col>55</xdr:col>
      <xdr:colOff>0</xdr:colOff>
      <xdr:row>38</xdr:row>
      <xdr:rowOff>6668</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6465214"/>
          <a:ext cx="838200" cy="56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779</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5158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22352</xdr:rowOff>
    </xdr:from>
    <xdr:to>
      <xdr:col>55</xdr:col>
      <xdr:colOff>50800</xdr:colOff>
      <xdr:row>38</xdr:row>
      <xdr:rowOff>123952</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537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121564</xdr:rowOff>
    </xdr:from>
    <xdr:to>
      <xdr:col>50</xdr:col>
      <xdr:colOff>114300</xdr:colOff>
      <xdr:row>38</xdr:row>
      <xdr:rowOff>56566</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6465214"/>
          <a:ext cx="889000" cy="106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153886</xdr:rowOff>
    </xdr:from>
    <xdr:to>
      <xdr:col>50</xdr:col>
      <xdr:colOff>165100</xdr:colOff>
      <xdr:row>38</xdr:row>
      <xdr:rowOff>84036</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497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75163</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72111" y="6590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128931</xdr:rowOff>
    </xdr:from>
    <xdr:to>
      <xdr:col>45</xdr:col>
      <xdr:colOff>177800</xdr:colOff>
      <xdr:row>38</xdr:row>
      <xdr:rowOff>56566</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7861300" y="5272431"/>
          <a:ext cx="889000" cy="129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135153</xdr:rowOff>
    </xdr:from>
    <xdr:to>
      <xdr:col>46</xdr:col>
      <xdr:colOff>38100</xdr:colOff>
      <xdr:row>38</xdr:row>
      <xdr:rowOff>65303</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478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81830</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254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128931</xdr:rowOff>
    </xdr:from>
    <xdr:to>
      <xdr:col>41</xdr:col>
      <xdr:colOff>50800</xdr:colOff>
      <xdr:row>38</xdr:row>
      <xdr:rowOff>139205</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5272431"/>
          <a:ext cx="889000" cy="1381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113246</xdr:rowOff>
    </xdr:from>
    <xdr:to>
      <xdr:col>41</xdr:col>
      <xdr:colOff>101600</xdr:colOff>
      <xdr:row>31</xdr:row>
      <xdr:rowOff>43396</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5256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34523</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61795" y="5349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91072</xdr:rowOff>
    </xdr:from>
    <xdr:to>
      <xdr:col>36</xdr:col>
      <xdr:colOff>165100</xdr:colOff>
      <xdr:row>39</xdr:row>
      <xdr:rowOff>21222</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60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12349</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69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127317</xdr:rowOff>
    </xdr:from>
    <xdr:to>
      <xdr:col>55</xdr:col>
      <xdr:colOff>50800</xdr:colOff>
      <xdr:row>38</xdr:row>
      <xdr:rowOff>57468</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47096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42244</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38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70764</xdr:rowOff>
    </xdr:from>
    <xdr:to>
      <xdr:col>50</xdr:col>
      <xdr:colOff>165100</xdr:colOff>
      <xdr:row>38</xdr:row>
      <xdr:rowOff>915</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641441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17441</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72111" y="6189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5766</xdr:rowOff>
    </xdr:from>
    <xdr:to>
      <xdr:col>46</xdr:col>
      <xdr:colOff>38100</xdr:colOff>
      <xdr:row>38</xdr:row>
      <xdr:rowOff>107366</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52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98493</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6613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78131</xdr:rowOff>
    </xdr:from>
    <xdr:to>
      <xdr:col>41</xdr:col>
      <xdr:colOff>101600</xdr:colOff>
      <xdr:row>31</xdr:row>
      <xdr:rowOff>8281</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5221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24808</xdr:rowOff>
    </xdr:from>
    <xdr:ext cx="599010"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61795" y="4996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88405</xdr:rowOff>
    </xdr:from>
    <xdr:to>
      <xdr:col>36</xdr:col>
      <xdr:colOff>165100</xdr:colOff>
      <xdr:row>39</xdr:row>
      <xdr:rowOff>18555</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60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35082</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378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120764</xdr:rowOff>
    </xdr:from>
    <xdr:to>
      <xdr:col>54</xdr:col>
      <xdr:colOff>189865</xdr:colOff>
      <xdr:row>58</xdr:row>
      <xdr:rowOff>28601</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693264"/>
          <a:ext cx="1270" cy="1279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32428</xdr:rowOff>
    </xdr:from>
    <xdr:ext cx="534377"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9976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28601</xdr:rowOff>
    </xdr:from>
    <xdr:to>
      <xdr:col>55</xdr:col>
      <xdr:colOff>88900</xdr:colOff>
      <xdr:row>58</xdr:row>
      <xdr:rowOff>28601</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9972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67441</xdr:rowOff>
    </xdr:from>
    <xdr:ext cx="534377"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46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120764</xdr:rowOff>
    </xdr:from>
    <xdr:to>
      <xdr:col>55</xdr:col>
      <xdr:colOff>88900</xdr:colOff>
      <xdr:row>50</xdr:row>
      <xdr:rowOff>120764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693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131604</xdr:rowOff>
    </xdr:from>
    <xdr:to>
      <xdr:col>55</xdr:col>
      <xdr:colOff>0</xdr:colOff>
      <xdr:row>54</xdr:row>
      <xdr:rowOff>37535</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9639300" y="9218454"/>
          <a:ext cx="838200" cy="77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843</xdr:rowOff>
    </xdr:from>
    <xdr:ext cx="534377"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259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22416</xdr:rowOff>
    </xdr:from>
    <xdr:to>
      <xdr:col>55</xdr:col>
      <xdr:colOff>50800</xdr:colOff>
      <xdr:row>54</xdr:row>
      <xdr:rowOff>124016</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9280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33039</xdr:rowOff>
    </xdr:from>
    <xdr:to>
      <xdr:col>50</xdr:col>
      <xdr:colOff>114300</xdr:colOff>
      <xdr:row>54</xdr:row>
      <xdr:rowOff>37535</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8750300" y="9291339"/>
          <a:ext cx="889000" cy="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102464</xdr:rowOff>
    </xdr:from>
    <xdr:to>
      <xdr:col>50</xdr:col>
      <xdr:colOff>165100</xdr:colOff>
      <xdr:row>55</xdr:row>
      <xdr:rowOff>32614</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9360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23741</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72111" y="9453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33039</xdr:rowOff>
    </xdr:from>
    <xdr:to>
      <xdr:col>45</xdr:col>
      <xdr:colOff>177800</xdr:colOff>
      <xdr:row>55</xdr:row>
      <xdr:rowOff>30105</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7861300" y="9291339"/>
          <a:ext cx="889000" cy="16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41618</xdr:rowOff>
    </xdr:from>
    <xdr:to>
      <xdr:col>46</xdr:col>
      <xdr:colOff>38100</xdr:colOff>
      <xdr:row>54</xdr:row>
      <xdr:rowOff>143218</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9299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134345</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83111" y="9392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30105</xdr:rowOff>
    </xdr:from>
    <xdr:to>
      <xdr:col>41</xdr:col>
      <xdr:colOff>50800</xdr:colOff>
      <xdr:row>56</xdr:row>
      <xdr:rowOff>2598</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flipV="1">
          <a:off x="6972300" y="9459855"/>
          <a:ext cx="889000" cy="143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112408</xdr:rowOff>
    </xdr:from>
    <xdr:to>
      <xdr:col>41</xdr:col>
      <xdr:colOff>101600</xdr:colOff>
      <xdr:row>55</xdr:row>
      <xdr:rowOff>42558</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9370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59085</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9145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143535</xdr:rowOff>
    </xdr:from>
    <xdr:to>
      <xdr:col>36</xdr:col>
      <xdr:colOff>165100</xdr:colOff>
      <xdr:row>55</xdr:row>
      <xdr:rowOff>73685</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94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90212</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17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80804</xdr:rowOff>
    </xdr:from>
    <xdr:to>
      <xdr:col>55</xdr:col>
      <xdr:colOff>50800</xdr:colOff>
      <xdr:row>54</xdr:row>
      <xdr:rowOff>10954</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9167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103681</xdr:rowOff>
    </xdr:from>
    <xdr:ext cx="534377"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901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158185</xdr:rowOff>
    </xdr:from>
    <xdr:to>
      <xdr:col>50</xdr:col>
      <xdr:colOff>165100</xdr:colOff>
      <xdr:row>54</xdr:row>
      <xdr:rowOff>88335</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9245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104862</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72111" y="9020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153689</xdr:rowOff>
    </xdr:from>
    <xdr:to>
      <xdr:col>46</xdr:col>
      <xdr:colOff>38100</xdr:colOff>
      <xdr:row>54</xdr:row>
      <xdr:rowOff>83839</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924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100366</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83111" y="9015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150755</xdr:rowOff>
    </xdr:from>
    <xdr:to>
      <xdr:col>41</xdr:col>
      <xdr:colOff>101600</xdr:colOff>
      <xdr:row>55</xdr:row>
      <xdr:rowOff>80905</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940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72032</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94111" y="9501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123248</xdr:rowOff>
    </xdr:from>
    <xdr:to>
      <xdr:col>36</xdr:col>
      <xdr:colOff>165100</xdr:colOff>
      <xdr:row>56</xdr:row>
      <xdr:rowOff>53398</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9552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44525</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705111" y="9645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a:extLst>
            <a:ext uri="{FF2B5EF4-FFF2-40B4-BE49-F238E27FC236}">
              <a16:creationId xmlns:a16="http://schemas.microsoft.com/office/drawing/2014/main" id="{00000000-0008-0000-06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31000</xdr:rowOff>
    </xdr:from>
    <xdr:to>
      <xdr:col>54</xdr:col>
      <xdr:colOff>189865</xdr:colOff>
      <xdr:row>78</xdr:row>
      <xdr:rowOff>126709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10475595" y="12032500"/>
          <a:ext cx="1270" cy="1467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130536</xdr:rowOff>
    </xdr:from>
    <xdr:ext cx="469744" cy="259045"/>
    <xdr:sp macro="" textlink="">
      <xdr:nvSpPr>
        <xdr:cNvPr id="406" name="普通建設事業費 （ うち新規整備　）最小値テキスト">
          <a:extLst>
            <a:ext uri="{FF2B5EF4-FFF2-40B4-BE49-F238E27FC236}">
              <a16:creationId xmlns:a16="http://schemas.microsoft.com/office/drawing/2014/main" id="{00000000-0008-0000-0600-000096010000}"/>
            </a:ext>
          </a:extLst>
        </xdr:cNvPr>
        <xdr:cNvSpPr txBox="1"/>
      </xdr:nvSpPr>
      <xdr:spPr>
        <a:xfrm>
          <a:off x="10528300" y="13503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126709</xdr:rowOff>
    </xdr:from>
    <xdr:to>
      <xdr:col>55</xdr:col>
      <xdr:colOff>88900</xdr:colOff>
      <xdr:row>78</xdr:row>
      <xdr:rowOff>126709</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3499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149127</xdr:rowOff>
    </xdr:from>
    <xdr:ext cx="534377" cy="259045"/>
    <xdr:sp macro="" textlink="">
      <xdr:nvSpPr>
        <xdr:cNvPr id="408" name="普通建設事業費 （ うち新規整備　）最大値テキスト">
          <a:extLst>
            <a:ext uri="{FF2B5EF4-FFF2-40B4-BE49-F238E27FC236}">
              <a16:creationId xmlns:a16="http://schemas.microsoft.com/office/drawing/2014/main" id="{00000000-0008-0000-0600-000098010000}"/>
            </a:ext>
          </a:extLst>
        </xdr:cNvPr>
        <xdr:cNvSpPr txBox="1"/>
      </xdr:nvSpPr>
      <xdr:spPr>
        <a:xfrm>
          <a:off x="10528300" y="11807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31000</xdr:rowOff>
    </xdr:from>
    <xdr:to>
      <xdr:col>55</xdr:col>
      <xdr:colOff>88900</xdr:colOff>
      <xdr:row>70</xdr:row>
      <xdr:rowOff>31000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203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40563</xdr:rowOff>
    </xdr:from>
    <xdr:to>
      <xdr:col>55</xdr:col>
      <xdr:colOff>0</xdr:colOff>
      <xdr:row>72</xdr:row>
      <xdr:rowOff>57099</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9639300" y="12042063"/>
          <a:ext cx="838200" cy="3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87863</xdr:rowOff>
    </xdr:from>
    <xdr:ext cx="534377" cy="259045"/>
    <xdr:sp macro="" textlink="">
      <xdr:nvSpPr>
        <xdr:cNvPr id="411" name="普通建設事業費 （ うち新規整備　）平均値テキスト">
          <a:extLst>
            <a:ext uri="{FF2B5EF4-FFF2-40B4-BE49-F238E27FC236}">
              <a16:creationId xmlns:a16="http://schemas.microsoft.com/office/drawing/2014/main" id="{00000000-0008-0000-0600-00009B010000}"/>
            </a:ext>
          </a:extLst>
        </xdr:cNvPr>
        <xdr:cNvSpPr txBox="1"/>
      </xdr:nvSpPr>
      <xdr:spPr>
        <a:xfrm>
          <a:off x="10528300" y="129466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109436</xdr:rowOff>
    </xdr:from>
    <xdr:to>
      <xdr:col>55</xdr:col>
      <xdr:colOff>50800</xdr:colOff>
      <xdr:row>76</xdr:row>
      <xdr:rowOff>39585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10426700" y="1296818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57099</xdr:rowOff>
    </xdr:from>
    <xdr:to>
      <xdr:col>50</xdr:col>
      <xdr:colOff>114300</xdr:colOff>
      <xdr:row>72</xdr:row>
      <xdr:rowOff>89522</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8750300" y="12401499"/>
          <a:ext cx="889000" cy="32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159880</xdr:rowOff>
    </xdr:from>
    <xdr:to>
      <xdr:col>50</xdr:col>
      <xdr:colOff>165100</xdr:colOff>
      <xdr:row>76</xdr:row>
      <xdr:rowOff>90030</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9588500" y="1301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81157</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372111" y="1311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89522</xdr:rowOff>
    </xdr:from>
    <xdr:to>
      <xdr:col>45</xdr:col>
      <xdr:colOff>177800</xdr:colOff>
      <xdr:row>73</xdr:row>
      <xdr:rowOff>32868</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7861300" y="12433922"/>
          <a:ext cx="889000" cy="114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78460</xdr:rowOff>
    </xdr:from>
    <xdr:to>
      <xdr:col>46</xdr:col>
      <xdr:colOff>38100</xdr:colOff>
      <xdr:row>76</xdr:row>
      <xdr:rowOff>8610</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8699500" y="1293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171187</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483111" y="13029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32868</xdr:rowOff>
    </xdr:from>
    <xdr:to>
      <xdr:col>41</xdr:col>
      <xdr:colOff>50800</xdr:colOff>
      <xdr:row>74</xdr:row>
      <xdr:rowOff>68758</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flipV="1">
          <a:off x="6972300" y="12548718"/>
          <a:ext cx="889000" cy="207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68897</xdr:rowOff>
    </xdr:from>
    <xdr:to>
      <xdr:col>41</xdr:col>
      <xdr:colOff>101600</xdr:colOff>
      <xdr:row>75</xdr:row>
      <xdr:rowOff>170498</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7810500" y="1292764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161625</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3020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21006</xdr:rowOff>
    </xdr:from>
    <xdr:to>
      <xdr:col>36</xdr:col>
      <xdr:colOff>165100</xdr:colOff>
      <xdr:row>75</xdr:row>
      <xdr:rowOff>122606</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6921500" y="12879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113733</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5111" y="12972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69</xdr:row>
      <xdr:rowOff>161213</xdr:rowOff>
    </xdr:from>
    <xdr:to>
      <xdr:col>55</xdr:col>
      <xdr:colOff>50800</xdr:colOff>
      <xdr:row>70</xdr:row>
      <xdr:rowOff>91363</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10426700" y="1199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69</xdr:row>
      <xdr:rowOff>104677</xdr:rowOff>
    </xdr:from>
    <xdr:ext cx="534377" cy="259045"/>
    <xdr:sp macro="" textlink="">
      <xdr:nvSpPr>
        <xdr:cNvPr id="430" name="普通建設事業費 （ うち新規整備　）該当値テキスト">
          <a:extLst>
            <a:ext uri="{FF2B5EF4-FFF2-40B4-BE49-F238E27FC236}">
              <a16:creationId xmlns:a16="http://schemas.microsoft.com/office/drawing/2014/main" id="{00000000-0008-0000-0600-0000AE010000}"/>
            </a:ext>
          </a:extLst>
        </xdr:cNvPr>
        <xdr:cNvSpPr txBox="1"/>
      </xdr:nvSpPr>
      <xdr:spPr>
        <a:xfrm>
          <a:off x="10528300" y="11934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6299</xdr:rowOff>
    </xdr:from>
    <xdr:to>
      <xdr:col>50</xdr:col>
      <xdr:colOff>165100</xdr:colOff>
      <xdr:row>72</xdr:row>
      <xdr:rowOff>107899</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9588500" y="12350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70</xdr:row>
      <xdr:rowOff>124426</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9372111" y="1212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38722</xdr:rowOff>
    </xdr:from>
    <xdr:to>
      <xdr:col>46</xdr:col>
      <xdr:colOff>38100</xdr:colOff>
      <xdr:row>72</xdr:row>
      <xdr:rowOff>140322</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8699500" y="12383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70</xdr:row>
      <xdr:rowOff>156849</xdr:rowOff>
    </xdr:from>
    <xdr:ext cx="534377"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8483111" y="1215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153518</xdr:rowOff>
    </xdr:from>
    <xdr:to>
      <xdr:col>41</xdr:col>
      <xdr:colOff>101600</xdr:colOff>
      <xdr:row>73</xdr:row>
      <xdr:rowOff>83668</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7810500" y="12497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100195</xdr:rowOff>
    </xdr:from>
    <xdr:ext cx="534377"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7594111" y="12273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17958</xdr:rowOff>
    </xdr:from>
    <xdr:to>
      <xdr:col>36</xdr:col>
      <xdr:colOff>165100</xdr:colOff>
      <xdr:row>74</xdr:row>
      <xdr:rowOff>119558</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6921500" y="12705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136085</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705111" y="12480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a:extLst>
            <a:ext uri="{FF2B5EF4-FFF2-40B4-BE49-F238E27FC236}">
              <a16:creationId xmlns:a16="http://schemas.microsoft.com/office/drawing/2014/main" id="{00000000-0008-0000-06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22461</xdr:rowOff>
    </xdr:from>
    <xdr:to>
      <xdr:col>54</xdr:col>
      <xdr:colOff>189865</xdr:colOff>
      <xdr:row>98</xdr:row>
      <xdr:rowOff>63511</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10475595" y="15624411"/>
          <a:ext cx="1270" cy="1241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67338</xdr:rowOff>
    </xdr:from>
    <xdr:ext cx="534377" cy="259045"/>
    <xdr:sp macro="" textlink="">
      <xdr:nvSpPr>
        <xdr:cNvPr id="466" name="普通建設事業費 （ うち更新整備　）最小値テキスト">
          <a:extLst>
            <a:ext uri="{FF2B5EF4-FFF2-40B4-BE49-F238E27FC236}">
              <a16:creationId xmlns:a16="http://schemas.microsoft.com/office/drawing/2014/main" id="{00000000-0008-0000-0600-0000D2010000}"/>
            </a:ext>
          </a:extLst>
        </xdr:cNvPr>
        <xdr:cNvSpPr txBox="1"/>
      </xdr:nvSpPr>
      <xdr:spPr>
        <a:xfrm>
          <a:off x="10528300" y="16869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63511</xdr:rowOff>
    </xdr:from>
    <xdr:to>
      <xdr:col>55</xdr:col>
      <xdr:colOff>88900</xdr:colOff>
      <xdr:row>98</xdr:row>
      <xdr:rowOff>63511</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6865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140588</xdr:rowOff>
    </xdr:from>
    <xdr:ext cx="534377" cy="259045"/>
    <xdr:sp macro="" textlink="">
      <xdr:nvSpPr>
        <xdr:cNvPr id="468" name="普通建設事業費 （ うち更新整備　）最大値テキスト">
          <a:extLst>
            <a:ext uri="{FF2B5EF4-FFF2-40B4-BE49-F238E27FC236}">
              <a16:creationId xmlns:a16="http://schemas.microsoft.com/office/drawing/2014/main" id="{00000000-0008-0000-0600-0000D4010000}"/>
            </a:ext>
          </a:extLst>
        </xdr:cNvPr>
        <xdr:cNvSpPr txBox="1"/>
      </xdr:nvSpPr>
      <xdr:spPr>
        <a:xfrm>
          <a:off x="10528300" y="15399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22461</xdr:rowOff>
    </xdr:from>
    <xdr:to>
      <xdr:col>55</xdr:col>
      <xdr:colOff>88900</xdr:colOff>
      <xdr:row>91</xdr:row>
      <xdr:rowOff>22461</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10388600" y="15624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99140</xdr:rowOff>
    </xdr:from>
    <xdr:to>
      <xdr:col>55</xdr:col>
      <xdr:colOff>0</xdr:colOff>
      <xdr:row>97</xdr:row>
      <xdr:rowOff>125462</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9639300" y="16558340"/>
          <a:ext cx="838200" cy="19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26967</xdr:rowOff>
    </xdr:from>
    <xdr:ext cx="534377" cy="259045"/>
    <xdr:sp macro="" textlink="">
      <xdr:nvSpPr>
        <xdr:cNvPr id="471" name="普通建設事業費 （ うち更新整備　）平均値テキスト">
          <a:extLst>
            <a:ext uri="{FF2B5EF4-FFF2-40B4-BE49-F238E27FC236}">
              <a16:creationId xmlns:a16="http://schemas.microsoft.com/office/drawing/2014/main" id="{00000000-0008-0000-0600-0000D7010000}"/>
            </a:ext>
          </a:extLst>
        </xdr:cNvPr>
        <xdr:cNvSpPr txBox="1"/>
      </xdr:nvSpPr>
      <xdr:spPr>
        <a:xfrm>
          <a:off x="10528300" y="15971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4090</xdr:rowOff>
    </xdr:from>
    <xdr:to>
      <xdr:col>55</xdr:col>
      <xdr:colOff>50800</xdr:colOff>
      <xdr:row>94</xdr:row>
      <xdr:rowOff>105690</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10426700" y="1612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99140</xdr:rowOff>
    </xdr:from>
    <xdr:to>
      <xdr:col>50</xdr:col>
      <xdr:colOff>114300</xdr:colOff>
      <xdr:row>96</xdr:row>
      <xdr:rowOff>120628</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8750300" y="16558340"/>
          <a:ext cx="889000" cy="21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98076</xdr:rowOff>
    </xdr:from>
    <xdr:to>
      <xdr:col>50</xdr:col>
      <xdr:colOff>165100</xdr:colOff>
      <xdr:row>95</xdr:row>
      <xdr:rowOff>28226</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9588500" y="1621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44753</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372111" y="15989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120628</xdr:rowOff>
    </xdr:from>
    <xdr:to>
      <xdr:col>45</xdr:col>
      <xdr:colOff>177800</xdr:colOff>
      <xdr:row>97</xdr:row>
      <xdr:rowOff>94960</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flipV="1">
          <a:off x="7861300" y="16579828"/>
          <a:ext cx="889000" cy="145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40469</xdr:rowOff>
    </xdr:from>
    <xdr:to>
      <xdr:col>46</xdr:col>
      <xdr:colOff>38100</xdr:colOff>
      <xdr:row>95</xdr:row>
      <xdr:rowOff>142069</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8699500" y="1632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158596</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483111" y="1610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94960</xdr:rowOff>
    </xdr:from>
    <xdr:to>
      <xdr:col>41</xdr:col>
      <xdr:colOff>50800</xdr:colOff>
      <xdr:row>97</xdr:row>
      <xdr:rowOff>165238</xdr:rowOff>
    </xdr:to>
    <xdr:cxnSp macro="">
      <xdr:nvCxnSpPr>
        <xdr:cNvPr id="479" name="直線コネクタ 478">
          <a:extLst>
            <a:ext uri="{FF2B5EF4-FFF2-40B4-BE49-F238E27FC236}">
              <a16:creationId xmlns:a16="http://schemas.microsoft.com/office/drawing/2014/main" id="{00000000-0008-0000-0600-0000DF010000}"/>
            </a:ext>
          </a:extLst>
        </xdr:cNvPr>
        <xdr:cNvCxnSpPr/>
      </xdr:nvCxnSpPr>
      <xdr:spPr>
        <a:xfrm flipV="1">
          <a:off x="6972300" y="16725610"/>
          <a:ext cx="889000" cy="70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63852</xdr:rowOff>
    </xdr:from>
    <xdr:to>
      <xdr:col>41</xdr:col>
      <xdr:colOff>101600</xdr:colOff>
      <xdr:row>95</xdr:row>
      <xdr:rowOff>165452</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7810500" y="1635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10529</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94111" y="16126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138604</xdr:rowOff>
    </xdr:from>
    <xdr:to>
      <xdr:col>36</xdr:col>
      <xdr:colOff>165100</xdr:colOff>
      <xdr:row>96</xdr:row>
      <xdr:rowOff>68754</xdr:rowOff>
    </xdr:to>
    <xdr:sp macro="" textlink="">
      <xdr:nvSpPr>
        <xdr:cNvPr id="482" name="フローチャート: 判断 481">
          <a:extLst>
            <a:ext uri="{FF2B5EF4-FFF2-40B4-BE49-F238E27FC236}">
              <a16:creationId xmlns:a16="http://schemas.microsoft.com/office/drawing/2014/main" id="{00000000-0008-0000-0600-0000E2010000}"/>
            </a:ext>
          </a:extLst>
        </xdr:cNvPr>
        <xdr:cNvSpPr/>
      </xdr:nvSpPr>
      <xdr:spPr>
        <a:xfrm>
          <a:off x="6921500" y="1642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85281</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5111" y="1620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74662</xdr:rowOff>
    </xdr:from>
    <xdr:to>
      <xdr:col>55</xdr:col>
      <xdr:colOff>50800</xdr:colOff>
      <xdr:row>98</xdr:row>
      <xdr:rowOff>4812</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10426700" y="16705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161039</xdr:rowOff>
    </xdr:from>
    <xdr:ext cx="534377" cy="259045"/>
    <xdr:sp macro="" textlink="">
      <xdr:nvSpPr>
        <xdr:cNvPr id="490" name="普通建設事業費 （ うち更新整備　）該当値テキスト">
          <a:extLst>
            <a:ext uri="{FF2B5EF4-FFF2-40B4-BE49-F238E27FC236}">
              <a16:creationId xmlns:a16="http://schemas.microsoft.com/office/drawing/2014/main" id="{00000000-0008-0000-0600-0000EA010000}"/>
            </a:ext>
          </a:extLst>
        </xdr:cNvPr>
        <xdr:cNvSpPr txBox="1"/>
      </xdr:nvSpPr>
      <xdr:spPr>
        <a:xfrm>
          <a:off x="10528300" y="16620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48340</xdr:rowOff>
    </xdr:from>
    <xdr:to>
      <xdr:col>50</xdr:col>
      <xdr:colOff>165100</xdr:colOff>
      <xdr:row>96</xdr:row>
      <xdr:rowOff>149940</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9588500" y="1650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141067</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9372111" y="16600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69828</xdr:rowOff>
    </xdr:from>
    <xdr:to>
      <xdr:col>46</xdr:col>
      <xdr:colOff>38100</xdr:colOff>
      <xdr:row>96</xdr:row>
      <xdr:rowOff>171428</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8699500" y="1652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162555</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8483111" y="16621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44160</xdr:rowOff>
    </xdr:from>
    <xdr:to>
      <xdr:col>41</xdr:col>
      <xdr:colOff>101600</xdr:colOff>
      <xdr:row>97</xdr:row>
      <xdr:rowOff>145760</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7810500" y="1667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136887</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7594111" y="16767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114438</xdr:rowOff>
    </xdr:from>
    <xdr:to>
      <xdr:col>36</xdr:col>
      <xdr:colOff>165100</xdr:colOff>
      <xdr:row>98</xdr:row>
      <xdr:rowOff>44588</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6921500" y="16745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35715</xdr:rowOff>
    </xdr:from>
    <xdr:ext cx="534377"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6705111" y="1683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34</xdr:row>
      <xdr:rowOff>160763</xdr:rowOff>
    </xdr:from>
    <xdr:ext cx="46717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5641</xdr:rowOff>
    </xdr:from>
    <xdr:ext cx="46717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3" name="災害復旧事業費グラフ枠">
          <a:extLst>
            <a:ext uri="{FF2B5EF4-FFF2-40B4-BE49-F238E27FC236}">
              <a16:creationId xmlns:a16="http://schemas.microsoft.com/office/drawing/2014/main" id="{00000000-0008-0000-0600-00000B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130229</xdr:rowOff>
    </xdr:from>
    <xdr:to>
      <xdr:col>85</xdr:col>
      <xdr:colOff>126364</xdr:colOff>
      <xdr:row>39</xdr:row>
      <xdr:rowOff>98878</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6317595" y="5273729"/>
          <a:ext cx="1269" cy="1511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25" name="災害復旧事業費最小値テキスト">
          <a:extLst>
            <a:ext uri="{FF2B5EF4-FFF2-40B4-BE49-F238E27FC236}">
              <a16:creationId xmlns:a16="http://schemas.microsoft.com/office/drawing/2014/main" id="{00000000-0008-0000-0600-00000D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76906</xdr:rowOff>
    </xdr:from>
    <xdr:ext cx="534377" cy="259045"/>
    <xdr:sp macro="" textlink="">
      <xdr:nvSpPr>
        <xdr:cNvPr id="527" name="災害復旧事業費最大値テキスト">
          <a:extLst>
            <a:ext uri="{FF2B5EF4-FFF2-40B4-BE49-F238E27FC236}">
              <a16:creationId xmlns:a16="http://schemas.microsoft.com/office/drawing/2014/main" id="{00000000-0008-0000-0600-00000F020000}"/>
            </a:ext>
          </a:extLst>
        </xdr:cNvPr>
        <xdr:cNvSpPr txBox="1"/>
      </xdr:nvSpPr>
      <xdr:spPr>
        <a:xfrm>
          <a:off x="16370300" y="5048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130229</xdr:rowOff>
    </xdr:from>
    <xdr:to>
      <xdr:col>86</xdr:col>
      <xdr:colOff>25400</xdr:colOff>
      <xdr:row>30</xdr:row>
      <xdr:rowOff>130229</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6230600" y="5273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123916</xdr:rowOff>
    </xdr:from>
    <xdr:to>
      <xdr:col>85</xdr:col>
      <xdr:colOff>127000</xdr:colOff>
      <xdr:row>38</xdr:row>
      <xdr:rowOff>45212</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5481300" y="6296116"/>
          <a:ext cx="838200" cy="264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97154</xdr:rowOff>
    </xdr:from>
    <xdr:ext cx="378565" cy="259045"/>
    <xdr:sp macro="" textlink="">
      <xdr:nvSpPr>
        <xdr:cNvPr id="530" name="災害復旧事業費平均値テキスト">
          <a:extLst>
            <a:ext uri="{FF2B5EF4-FFF2-40B4-BE49-F238E27FC236}">
              <a16:creationId xmlns:a16="http://schemas.microsoft.com/office/drawing/2014/main" id="{00000000-0008-0000-0600-000012020000}"/>
            </a:ext>
          </a:extLst>
        </xdr:cNvPr>
        <xdr:cNvSpPr txBox="1"/>
      </xdr:nvSpPr>
      <xdr:spPr>
        <a:xfrm>
          <a:off x="16370300" y="661225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118727</xdr:rowOff>
    </xdr:from>
    <xdr:to>
      <xdr:col>85</xdr:col>
      <xdr:colOff>177800</xdr:colOff>
      <xdr:row>39</xdr:row>
      <xdr:rowOff>48877</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6268700" y="663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130012</xdr:rowOff>
    </xdr:from>
    <xdr:to>
      <xdr:col>81</xdr:col>
      <xdr:colOff>50800</xdr:colOff>
      <xdr:row>36</xdr:row>
      <xdr:rowOff>123916</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4592300" y="6130762"/>
          <a:ext cx="889000" cy="165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124170</xdr:rowOff>
    </xdr:from>
    <xdr:to>
      <xdr:col>81</xdr:col>
      <xdr:colOff>101600</xdr:colOff>
      <xdr:row>39</xdr:row>
      <xdr:rowOff>54320</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5430500" y="663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45447</xdr:rowOff>
    </xdr:from>
    <xdr:ext cx="378565"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2017" y="67319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130012</xdr:rowOff>
    </xdr:from>
    <xdr:to>
      <xdr:col>76</xdr:col>
      <xdr:colOff>114300</xdr:colOff>
      <xdr:row>36</xdr:row>
      <xdr:rowOff>90388</xdr:rowOff>
    </xdr:to>
    <xdr:cxnSp macro="">
      <xdr:nvCxnSpPr>
        <xdr:cNvPr id="535" name="直線コネクタ 534">
          <a:extLst>
            <a:ext uri="{FF2B5EF4-FFF2-40B4-BE49-F238E27FC236}">
              <a16:creationId xmlns:a16="http://schemas.microsoft.com/office/drawing/2014/main" id="{00000000-0008-0000-0600-000017020000}"/>
            </a:ext>
          </a:extLst>
        </xdr:cNvPr>
        <xdr:cNvCxnSpPr/>
      </xdr:nvCxnSpPr>
      <xdr:spPr>
        <a:xfrm flipV="1">
          <a:off x="13703300" y="6130762"/>
          <a:ext cx="889000" cy="131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120360</xdr:rowOff>
    </xdr:from>
    <xdr:to>
      <xdr:col>76</xdr:col>
      <xdr:colOff>165100</xdr:colOff>
      <xdr:row>39</xdr:row>
      <xdr:rowOff>50510</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4541500" y="663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41637</xdr:rowOff>
    </xdr:from>
    <xdr:ext cx="378565"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3017" y="6728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93000</xdr:rowOff>
    </xdr:from>
    <xdr:to>
      <xdr:col>71</xdr:col>
      <xdr:colOff>177800</xdr:colOff>
      <xdr:row>36</xdr:row>
      <xdr:rowOff>90388</xdr:rowOff>
    </xdr:to>
    <xdr:cxnSp macro="">
      <xdr:nvCxnSpPr>
        <xdr:cNvPr id="538" name="直線コネクタ 537">
          <a:extLst>
            <a:ext uri="{FF2B5EF4-FFF2-40B4-BE49-F238E27FC236}">
              <a16:creationId xmlns:a16="http://schemas.microsoft.com/office/drawing/2014/main" id="{00000000-0008-0000-0600-00001A020000}"/>
            </a:ext>
          </a:extLst>
        </xdr:cNvPr>
        <xdr:cNvCxnSpPr/>
      </xdr:nvCxnSpPr>
      <xdr:spPr>
        <a:xfrm>
          <a:off x="12814300" y="6093750"/>
          <a:ext cx="889000" cy="168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73551</xdr:rowOff>
    </xdr:from>
    <xdr:to>
      <xdr:col>72</xdr:col>
      <xdr:colOff>38100</xdr:colOff>
      <xdr:row>39</xdr:row>
      <xdr:rowOff>3701</xdr:rowOff>
    </xdr:to>
    <xdr:sp macro="" textlink="">
      <xdr:nvSpPr>
        <xdr:cNvPr id="539" name="フローチャート: 判断 538">
          <a:extLst>
            <a:ext uri="{FF2B5EF4-FFF2-40B4-BE49-F238E27FC236}">
              <a16:creationId xmlns:a16="http://schemas.microsoft.com/office/drawing/2014/main" id="{00000000-0008-0000-0600-00001B020000}"/>
            </a:ext>
          </a:extLst>
        </xdr:cNvPr>
        <xdr:cNvSpPr/>
      </xdr:nvSpPr>
      <xdr:spPr>
        <a:xfrm>
          <a:off x="13652500" y="658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166278</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68428" y="6681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37846</xdr:rowOff>
    </xdr:from>
    <xdr:to>
      <xdr:col>67</xdr:col>
      <xdr:colOff>101600</xdr:colOff>
      <xdr:row>38</xdr:row>
      <xdr:rowOff>139446</xdr:rowOff>
    </xdr:to>
    <xdr:sp macro="" textlink="">
      <xdr:nvSpPr>
        <xdr:cNvPr id="541" name="フローチャート: 判断 540">
          <a:extLst>
            <a:ext uri="{FF2B5EF4-FFF2-40B4-BE49-F238E27FC236}">
              <a16:creationId xmlns:a16="http://schemas.microsoft.com/office/drawing/2014/main" id="{00000000-0008-0000-0600-00001D020000}"/>
            </a:ext>
          </a:extLst>
        </xdr:cNvPr>
        <xdr:cNvSpPr/>
      </xdr:nvSpPr>
      <xdr:spPr>
        <a:xfrm>
          <a:off x="12763500" y="655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130573</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79428" y="6645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165862</xdr:rowOff>
    </xdr:from>
    <xdr:to>
      <xdr:col>85</xdr:col>
      <xdr:colOff>177800</xdr:colOff>
      <xdr:row>38</xdr:row>
      <xdr:rowOff>96012</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6268700" y="650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17289</xdr:rowOff>
    </xdr:from>
    <xdr:ext cx="469744" cy="259045"/>
    <xdr:sp macro="" textlink="">
      <xdr:nvSpPr>
        <xdr:cNvPr id="549" name="災害復旧事業費該当値テキスト">
          <a:extLst>
            <a:ext uri="{FF2B5EF4-FFF2-40B4-BE49-F238E27FC236}">
              <a16:creationId xmlns:a16="http://schemas.microsoft.com/office/drawing/2014/main" id="{00000000-0008-0000-0600-000025020000}"/>
            </a:ext>
          </a:extLst>
        </xdr:cNvPr>
        <xdr:cNvSpPr txBox="1"/>
      </xdr:nvSpPr>
      <xdr:spPr>
        <a:xfrm>
          <a:off x="16370300" y="6360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73116</xdr:rowOff>
    </xdr:from>
    <xdr:to>
      <xdr:col>81</xdr:col>
      <xdr:colOff>101600</xdr:colOff>
      <xdr:row>37</xdr:row>
      <xdr:rowOff>3266</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5430500" y="6245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19793</xdr:rowOff>
    </xdr:from>
    <xdr:ext cx="469744"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5246428" y="6020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79212</xdr:rowOff>
    </xdr:from>
    <xdr:to>
      <xdr:col>76</xdr:col>
      <xdr:colOff>165100</xdr:colOff>
      <xdr:row>36</xdr:row>
      <xdr:rowOff>9362</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4541500" y="607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34</xdr:row>
      <xdr:rowOff>25889</xdr:rowOff>
    </xdr:from>
    <xdr:ext cx="469744"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4357428" y="5855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39588</xdr:rowOff>
    </xdr:from>
    <xdr:to>
      <xdr:col>72</xdr:col>
      <xdr:colOff>38100</xdr:colOff>
      <xdr:row>36</xdr:row>
      <xdr:rowOff>141188</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3652500" y="621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34</xdr:row>
      <xdr:rowOff>157715</xdr:rowOff>
    </xdr:from>
    <xdr:ext cx="469744"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3468428" y="5987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42200</xdr:rowOff>
    </xdr:from>
    <xdr:to>
      <xdr:col>67</xdr:col>
      <xdr:colOff>101600</xdr:colOff>
      <xdr:row>35</xdr:row>
      <xdr:rowOff>143800</xdr:rowOff>
    </xdr:to>
    <xdr:sp macro="" textlink="">
      <xdr:nvSpPr>
        <xdr:cNvPr id="556" name="楕円 555">
          <a:extLst>
            <a:ext uri="{FF2B5EF4-FFF2-40B4-BE49-F238E27FC236}">
              <a16:creationId xmlns:a16="http://schemas.microsoft.com/office/drawing/2014/main" id="{00000000-0008-0000-0600-00002C020000}"/>
            </a:ext>
          </a:extLst>
        </xdr:cNvPr>
        <xdr:cNvSpPr/>
      </xdr:nvSpPr>
      <xdr:spPr>
        <a:xfrm>
          <a:off x="12763500" y="604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33</xdr:row>
      <xdr:rowOff>160327</xdr:rowOff>
    </xdr:from>
    <xdr:ext cx="469744"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579428" y="5818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失業対策事業費グラフ枠">
          <a:extLst>
            <a:ext uri="{FF2B5EF4-FFF2-40B4-BE49-F238E27FC236}">
              <a16:creationId xmlns:a16="http://schemas.microsoft.com/office/drawing/2014/main" id="{00000000-0008-0000-06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4" name="失業対策事業費最小値テキスト">
          <a:extLst>
            <a:ext uri="{FF2B5EF4-FFF2-40B4-BE49-F238E27FC236}">
              <a16:creationId xmlns:a16="http://schemas.microsoft.com/office/drawing/2014/main" id="{00000000-0008-0000-0600-00003E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6" name="失業対策事業費最大値テキスト">
          <a:extLst>
            <a:ext uri="{FF2B5EF4-FFF2-40B4-BE49-F238E27FC236}">
              <a16:creationId xmlns:a16="http://schemas.microsoft.com/office/drawing/2014/main" id="{00000000-0008-0000-0600-000040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9" name="失業対策事業費平均値テキスト">
          <a:extLst>
            <a:ext uri="{FF2B5EF4-FFF2-40B4-BE49-F238E27FC236}">
              <a16:creationId xmlns:a16="http://schemas.microsoft.com/office/drawing/2014/main" id="{00000000-0008-0000-0600-000043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7" name="直線コネクタ 586">
          <a:extLst>
            <a:ext uri="{FF2B5EF4-FFF2-40B4-BE49-F238E27FC236}">
              <a16:creationId xmlns:a16="http://schemas.microsoft.com/office/drawing/2014/main" id="{00000000-0008-0000-0600-00004B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8" name="フローチャート: 判断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フローチャート: 判断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8" name="失業対策事業費該当値テキスト">
          <a:extLst>
            <a:ext uri="{FF2B5EF4-FFF2-40B4-BE49-F238E27FC236}">
              <a16:creationId xmlns:a16="http://schemas.microsoft.com/office/drawing/2014/main" id="{00000000-0008-0000-0600-000056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5" name="楕円 604">
          <a:extLst>
            <a:ext uri="{FF2B5EF4-FFF2-40B4-BE49-F238E27FC236}">
              <a16:creationId xmlns:a16="http://schemas.microsoft.com/office/drawing/2014/main" id="{00000000-0008-0000-0600-00005D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公債費グラフ枠">
          <a:extLst>
            <a:ext uri="{FF2B5EF4-FFF2-40B4-BE49-F238E27FC236}">
              <a16:creationId xmlns:a16="http://schemas.microsoft.com/office/drawing/2014/main" id="{00000000-0008-0000-06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143625</xdr:rowOff>
    </xdr:from>
    <xdr:to>
      <xdr:col>85</xdr:col>
      <xdr:colOff>126364</xdr:colOff>
      <xdr:row>79</xdr:row>
      <xdr:rowOff>93294</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6317595" y="11973675"/>
          <a:ext cx="1269" cy="1664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97121</xdr:rowOff>
    </xdr:from>
    <xdr:ext cx="534377" cy="259045"/>
    <xdr:sp macro="" textlink="">
      <xdr:nvSpPr>
        <xdr:cNvPr id="632" name="公債費最小値テキスト">
          <a:extLst>
            <a:ext uri="{FF2B5EF4-FFF2-40B4-BE49-F238E27FC236}">
              <a16:creationId xmlns:a16="http://schemas.microsoft.com/office/drawing/2014/main" id="{00000000-0008-0000-0600-000078020000}"/>
            </a:ext>
          </a:extLst>
        </xdr:cNvPr>
        <xdr:cNvSpPr txBox="1"/>
      </xdr:nvSpPr>
      <xdr:spPr>
        <a:xfrm>
          <a:off x="16370300" y="13641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93294</xdr:rowOff>
    </xdr:from>
    <xdr:to>
      <xdr:col>86</xdr:col>
      <xdr:colOff>25400</xdr:colOff>
      <xdr:row>79</xdr:row>
      <xdr:rowOff>93294</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363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90302</xdr:rowOff>
    </xdr:from>
    <xdr:ext cx="534377" cy="259045"/>
    <xdr:sp macro="" textlink="">
      <xdr:nvSpPr>
        <xdr:cNvPr id="634" name="公債費最大値テキスト">
          <a:extLst>
            <a:ext uri="{FF2B5EF4-FFF2-40B4-BE49-F238E27FC236}">
              <a16:creationId xmlns:a16="http://schemas.microsoft.com/office/drawing/2014/main" id="{00000000-0008-0000-0600-00007A020000}"/>
            </a:ext>
          </a:extLst>
        </xdr:cNvPr>
        <xdr:cNvSpPr txBox="1"/>
      </xdr:nvSpPr>
      <xdr:spPr>
        <a:xfrm>
          <a:off x="16370300" y="1174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143625</xdr:rowOff>
    </xdr:from>
    <xdr:to>
      <xdr:col>86</xdr:col>
      <xdr:colOff>25400</xdr:colOff>
      <xdr:row>69</xdr:row>
      <xdr:rowOff>143625</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6230600" y="11973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78816</xdr:rowOff>
    </xdr:from>
    <xdr:to>
      <xdr:col>85</xdr:col>
      <xdr:colOff>127000</xdr:colOff>
      <xdr:row>74</xdr:row>
      <xdr:rowOff>151778</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5481300" y="12766116"/>
          <a:ext cx="838200" cy="72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144556</xdr:rowOff>
    </xdr:from>
    <xdr:ext cx="534377" cy="259045"/>
    <xdr:sp macro="" textlink="">
      <xdr:nvSpPr>
        <xdr:cNvPr id="637" name="公債費平均値テキスト">
          <a:extLst>
            <a:ext uri="{FF2B5EF4-FFF2-40B4-BE49-F238E27FC236}">
              <a16:creationId xmlns:a16="http://schemas.microsoft.com/office/drawing/2014/main" id="{00000000-0008-0000-0600-00007D020000}"/>
            </a:ext>
          </a:extLst>
        </xdr:cNvPr>
        <xdr:cNvSpPr txBox="1"/>
      </xdr:nvSpPr>
      <xdr:spPr>
        <a:xfrm>
          <a:off x="16370300" y="12831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166129</xdr:rowOff>
    </xdr:from>
    <xdr:to>
      <xdr:col>85</xdr:col>
      <xdr:colOff>177800</xdr:colOff>
      <xdr:row>75</xdr:row>
      <xdr:rowOff>96279</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6268700" y="1285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82169</xdr:rowOff>
    </xdr:from>
    <xdr:to>
      <xdr:col>81</xdr:col>
      <xdr:colOff>50800</xdr:colOff>
      <xdr:row>74</xdr:row>
      <xdr:rowOff>151778</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4592300" y="12769469"/>
          <a:ext cx="889000" cy="69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22949</xdr:rowOff>
    </xdr:from>
    <xdr:to>
      <xdr:col>81</xdr:col>
      <xdr:colOff>101600</xdr:colOff>
      <xdr:row>75</xdr:row>
      <xdr:rowOff>124549</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5430500" y="1288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115676</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14111" y="1297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82169</xdr:rowOff>
    </xdr:from>
    <xdr:to>
      <xdr:col>76</xdr:col>
      <xdr:colOff>114300</xdr:colOff>
      <xdr:row>75</xdr:row>
      <xdr:rowOff>54775</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flipV="1">
          <a:off x="13703300" y="12769469"/>
          <a:ext cx="889000" cy="14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168453</xdr:rowOff>
    </xdr:from>
    <xdr:to>
      <xdr:col>76</xdr:col>
      <xdr:colOff>165100</xdr:colOff>
      <xdr:row>75</xdr:row>
      <xdr:rowOff>98603</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4541500" y="12855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89730</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294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83579</xdr:rowOff>
    </xdr:from>
    <xdr:to>
      <xdr:col>71</xdr:col>
      <xdr:colOff>177800</xdr:colOff>
      <xdr:row>75</xdr:row>
      <xdr:rowOff>54775</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a:off x="12814300" y="12770879"/>
          <a:ext cx="889000" cy="142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88595</xdr:rowOff>
    </xdr:from>
    <xdr:to>
      <xdr:col>72</xdr:col>
      <xdr:colOff>38100</xdr:colOff>
      <xdr:row>76</xdr:row>
      <xdr:rowOff>18746</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3652500" y="129473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9872</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3040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28131</xdr:rowOff>
    </xdr:from>
    <xdr:to>
      <xdr:col>67</xdr:col>
      <xdr:colOff>101600</xdr:colOff>
      <xdr:row>75</xdr:row>
      <xdr:rowOff>129731</xdr:rowOff>
    </xdr:to>
    <xdr:sp macro="" textlink="">
      <xdr:nvSpPr>
        <xdr:cNvPr id="648" name="フローチャート: 判断 647">
          <a:extLst>
            <a:ext uri="{FF2B5EF4-FFF2-40B4-BE49-F238E27FC236}">
              <a16:creationId xmlns:a16="http://schemas.microsoft.com/office/drawing/2014/main" id="{00000000-0008-0000-0600-000088020000}"/>
            </a:ext>
          </a:extLst>
        </xdr:cNvPr>
        <xdr:cNvSpPr/>
      </xdr:nvSpPr>
      <xdr:spPr>
        <a:xfrm>
          <a:off x="12763500" y="12886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120857</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2979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28016</xdr:rowOff>
    </xdr:from>
    <xdr:to>
      <xdr:col>85</xdr:col>
      <xdr:colOff>177800</xdr:colOff>
      <xdr:row>74</xdr:row>
      <xdr:rowOff>129616</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6268700" y="12715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50893</xdr:rowOff>
    </xdr:from>
    <xdr:ext cx="534377" cy="259045"/>
    <xdr:sp macro="" textlink="">
      <xdr:nvSpPr>
        <xdr:cNvPr id="656" name="公債費該当値テキスト">
          <a:extLst>
            <a:ext uri="{FF2B5EF4-FFF2-40B4-BE49-F238E27FC236}">
              <a16:creationId xmlns:a16="http://schemas.microsoft.com/office/drawing/2014/main" id="{00000000-0008-0000-0600-000090020000}"/>
            </a:ext>
          </a:extLst>
        </xdr:cNvPr>
        <xdr:cNvSpPr txBox="1"/>
      </xdr:nvSpPr>
      <xdr:spPr>
        <a:xfrm>
          <a:off x="16370300" y="1256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100978</xdr:rowOff>
    </xdr:from>
    <xdr:to>
      <xdr:col>81</xdr:col>
      <xdr:colOff>101600</xdr:colOff>
      <xdr:row>75</xdr:row>
      <xdr:rowOff>31128</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5430500" y="1278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47655</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5214111" y="1256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31369</xdr:rowOff>
    </xdr:from>
    <xdr:to>
      <xdr:col>76</xdr:col>
      <xdr:colOff>165100</xdr:colOff>
      <xdr:row>74</xdr:row>
      <xdr:rowOff>132969</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4541500" y="12718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149496</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4325111" y="12493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3975</xdr:rowOff>
    </xdr:from>
    <xdr:to>
      <xdr:col>72</xdr:col>
      <xdr:colOff>38100</xdr:colOff>
      <xdr:row>75</xdr:row>
      <xdr:rowOff>105575</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3652500" y="1286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122102</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3436111" y="12637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32779</xdr:rowOff>
    </xdr:from>
    <xdr:to>
      <xdr:col>67</xdr:col>
      <xdr:colOff>101600</xdr:colOff>
      <xdr:row>74</xdr:row>
      <xdr:rowOff>134379</xdr:rowOff>
    </xdr:to>
    <xdr:sp macro="" textlink="">
      <xdr:nvSpPr>
        <xdr:cNvPr id="663" name="楕円 662">
          <a:extLst>
            <a:ext uri="{FF2B5EF4-FFF2-40B4-BE49-F238E27FC236}">
              <a16:creationId xmlns:a16="http://schemas.microsoft.com/office/drawing/2014/main" id="{00000000-0008-0000-0600-000097020000}"/>
            </a:ext>
          </a:extLst>
        </xdr:cNvPr>
        <xdr:cNvSpPr/>
      </xdr:nvSpPr>
      <xdr:spPr>
        <a:xfrm>
          <a:off x="12763500" y="12720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150906</xdr:rowOff>
    </xdr:from>
    <xdr:ext cx="534377"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547111" y="12495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35577</xdr:rowOff>
    </xdr:from>
    <xdr:ext cx="46717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978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積立金グラフ枠">
          <a:extLst>
            <a:ext uri="{FF2B5EF4-FFF2-40B4-BE49-F238E27FC236}">
              <a16:creationId xmlns:a16="http://schemas.microsoft.com/office/drawing/2014/main" id="{00000000-0008-0000-06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26924</xdr:rowOff>
    </xdr:from>
    <xdr:to>
      <xdr:col>85</xdr:col>
      <xdr:colOff>126364</xdr:colOff>
      <xdr:row>98</xdr:row>
      <xdr:rowOff>110897</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6317595" y="15628874"/>
          <a:ext cx="1269" cy="12841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114724</xdr:rowOff>
    </xdr:from>
    <xdr:ext cx="469744" cy="259045"/>
    <xdr:sp macro="" textlink="">
      <xdr:nvSpPr>
        <xdr:cNvPr id="689" name="積立金最小値テキスト">
          <a:extLst>
            <a:ext uri="{FF2B5EF4-FFF2-40B4-BE49-F238E27FC236}">
              <a16:creationId xmlns:a16="http://schemas.microsoft.com/office/drawing/2014/main" id="{00000000-0008-0000-0600-0000B1020000}"/>
            </a:ext>
          </a:extLst>
        </xdr:cNvPr>
        <xdr:cNvSpPr txBox="1"/>
      </xdr:nvSpPr>
      <xdr:spPr>
        <a:xfrm>
          <a:off x="16370300" y="16916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110897</xdr:rowOff>
    </xdr:from>
    <xdr:to>
      <xdr:col>86</xdr:col>
      <xdr:colOff>25400</xdr:colOff>
      <xdr:row>98</xdr:row>
      <xdr:rowOff>110897</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6230600" y="16912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145051</xdr:rowOff>
    </xdr:from>
    <xdr:ext cx="534377" cy="259045"/>
    <xdr:sp macro="" textlink="">
      <xdr:nvSpPr>
        <xdr:cNvPr id="691" name="積立金最大値テキスト">
          <a:extLst>
            <a:ext uri="{FF2B5EF4-FFF2-40B4-BE49-F238E27FC236}">
              <a16:creationId xmlns:a16="http://schemas.microsoft.com/office/drawing/2014/main" id="{00000000-0008-0000-0600-0000B3020000}"/>
            </a:ext>
          </a:extLst>
        </xdr:cNvPr>
        <xdr:cNvSpPr txBox="1"/>
      </xdr:nvSpPr>
      <xdr:spPr>
        <a:xfrm>
          <a:off x="16370300" y="15404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26924</xdr:rowOff>
    </xdr:from>
    <xdr:to>
      <xdr:col>86</xdr:col>
      <xdr:colOff>25400</xdr:colOff>
      <xdr:row>91</xdr:row>
      <xdr:rowOff>26924</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6230600" y="15628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100915</xdr:rowOff>
    </xdr:from>
    <xdr:to>
      <xdr:col>85</xdr:col>
      <xdr:colOff>127000</xdr:colOff>
      <xdr:row>98</xdr:row>
      <xdr:rowOff>13818</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5481300" y="16731565"/>
          <a:ext cx="838200" cy="84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162144</xdr:rowOff>
    </xdr:from>
    <xdr:ext cx="469744" cy="259045"/>
    <xdr:sp macro="" textlink="">
      <xdr:nvSpPr>
        <xdr:cNvPr id="694" name="積立金平均値テキスト">
          <a:extLst>
            <a:ext uri="{FF2B5EF4-FFF2-40B4-BE49-F238E27FC236}">
              <a16:creationId xmlns:a16="http://schemas.microsoft.com/office/drawing/2014/main" id="{00000000-0008-0000-0600-0000B6020000}"/>
            </a:ext>
          </a:extLst>
        </xdr:cNvPr>
        <xdr:cNvSpPr txBox="1"/>
      </xdr:nvSpPr>
      <xdr:spPr>
        <a:xfrm>
          <a:off x="16370300" y="161069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139267</xdr:rowOff>
    </xdr:from>
    <xdr:to>
      <xdr:col>85</xdr:col>
      <xdr:colOff>177800</xdr:colOff>
      <xdr:row>95</xdr:row>
      <xdr:rowOff>69417</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6268700" y="16255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118135</xdr:rowOff>
    </xdr:from>
    <xdr:to>
      <xdr:col>81</xdr:col>
      <xdr:colOff>50800</xdr:colOff>
      <xdr:row>98</xdr:row>
      <xdr:rowOff>13818</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4592300" y="16405885"/>
          <a:ext cx="889000" cy="410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108559</xdr:rowOff>
    </xdr:from>
    <xdr:to>
      <xdr:col>81</xdr:col>
      <xdr:colOff>101600</xdr:colOff>
      <xdr:row>95</xdr:row>
      <xdr:rowOff>38709</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5430500" y="16224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93</xdr:row>
      <xdr:rowOff>55236</xdr:rowOff>
    </xdr:from>
    <xdr:ext cx="469744"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46428" y="16000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118135</xdr:rowOff>
    </xdr:from>
    <xdr:to>
      <xdr:col>76</xdr:col>
      <xdr:colOff>114300</xdr:colOff>
      <xdr:row>98</xdr:row>
      <xdr:rowOff>24561</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flipV="1">
          <a:off x="13703300" y="16405885"/>
          <a:ext cx="889000" cy="420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130124</xdr:rowOff>
    </xdr:from>
    <xdr:to>
      <xdr:col>76</xdr:col>
      <xdr:colOff>165100</xdr:colOff>
      <xdr:row>94</xdr:row>
      <xdr:rowOff>60274</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4541500" y="1607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76801</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585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24561</xdr:rowOff>
    </xdr:from>
    <xdr:to>
      <xdr:col>71</xdr:col>
      <xdr:colOff>177800</xdr:colOff>
      <xdr:row>98</xdr:row>
      <xdr:rowOff>51688</xdr:rowOff>
    </xdr:to>
    <xdr:cxnSp macro="">
      <xdr:nvCxnSpPr>
        <xdr:cNvPr id="702" name="直線コネクタ 701">
          <a:extLst>
            <a:ext uri="{FF2B5EF4-FFF2-40B4-BE49-F238E27FC236}">
              <a16:creationId xmlns:a16="http://schemas.microsoft.com/office/drawing/2014/main" id="{00000000-0008-0000-0600-0000BE020000}"/>
            </a:ext>
          </a:extLst>
        </xdr:cNvPr>
        <xdr:cNvCxnSpPr/>
      </xdr:nvCxnSpPr>
      <xdr:spPr>
        <a:xfrm flipV="1">
          <a:off x="12814300" y="16826661"/>
          <a:ext cx="889000" cy="27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34874</xdr:rowOff>
    </xdr:from>
    <xdr:to>
      <xdr:col>72</xdr:col>
      <xdr:colOff>38100</xdr:colOff>
      <xdr:row>97</xdr:row>
      <xdr:rowOff>136474</xdr:rowOff>
    </xdr:to>
    <xdr:sp macro="" textlink="">
      <xdr:nvSpPr>
        <xdr:cNvPr id="703" name="フローチャート: 判断 702">
          <a:extLst>
            <a:ext uri="{FF2B5EF4-FFF2-40B4-BE49-F238E27FC236}">
              <a16:creationId xmlns:a16="http://schemas.microsoft.com/office/drawing/2014/main" id="{00000000-0008-0000-0600-0000BF020000}"/>
            </a:ext>
          </a:extLst>
        </xdr:cNvPr>
        <xdr:cNvSpPr/>
      </xdr:nvSpPr>
      <xdr:spPr>
        <a:xfrm>
          <a:off x="13652500" y="16665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153001</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468428" y="16440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116484</xdr:rowOff>
    </xdr:from>
    <xdr:to>
      <xdr:col>67</xdr:col>
      <xdr:colOff>101600</xdr:colOff>
      <xdr:row>97</xdr:row>
      <xdr:rowOff>46634</xdr:rowOff>
    </xdr:to>
    <xdr:sp macro="" textlink="">
      <xdr:nvSpPr>
        <xdr:cNvPr id="705" name="フローチャート: 判断 704">
          <a:extLst>
            <a:ext uri="{FF2B5EF4-FFF2-40B4-BE49-F238E27FC236}">
              <a16:creationId xmlns:a16="http://schemas.microsoft.com/office/drawing/2014/main" id="{00000000-0008-0000-0600-0000C1020000}"/>
            </a:ext>
          </a:extLst>
        </xdr:cNvPr>
        <xdr:cNvSpPr/>
      </xdr:nvSpPr>
      <xdr:spPr>
        <a:xfrm>
          <a:off x="12763500" y="1657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63161</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579428" y="16350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50115</xdr:rowOff>
    </xdr:from>
    <xdr:to>
      <xdr:col>85</xdr:col>
      <xdr:colOff>177800</xdr:colOff>
      <xdr:row>97</xdr:row>
      <xdr:rowOff>151715</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6268700" y="16680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28542</xdr:rowOff>
    </xdr:from>
    <xdr:ext cx="469744" cy="259045"/>
    <xdr:sp macro="" textlink="">
      <xdr:nvSpPr>
        <xdr:cNvPr id="713" name="積立金該当値テキスト">
          <a:extLst>
            <a:ext uri="{FF2B5EF4-FFF2-40B4-BE49-F238E27FC236}">
              <a16:creationId xmlns:a16="http://schemas.microsoft.com/office/drawing/2014/main" id="{00000000-0008-0000-0600-0000C9020000}"/>
            </a:ext>
          </a:extLst>
        </xdr:cNvPr>
        <xdr:cNvSpPr txBox="1"/>
      </xdr:nvSpPr>
      <xdr:spPr>
        <a:xfrm>
          <a:off x="16370300" y="16659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134468</xdr:rowOff>
    </xdr:from>
    <xdr:to>
      <xdr:col>81</xdr:col>
      <xdr:colOff>101600</xdr:colOff>
      <xdr:row>98</xdr:row>
      <xdr:rowOff>64618</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5430500" y="1676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55745</xdr:rowOff>
    </xdr:from>
    <xdr:ext cx="469744"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5246428" y="16857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67335</xdr:rowOff>
    </xdr:from>
    <xdr:to>
      <xdr:col>76</xdr:col>
      <xdr:colOff>165100</xdr:colOff>
      <xdr:row>95</xdr:row>
      <xdr:rowOff>168935</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4541500" y="1635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160062</xdr:rowOff>
    </xdr:from>
    <xdr:ext cx="469744"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4357428" y="16447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145211</xdr:rowOff>
    </xdr:from>
    <xdr:to>
      <xdr:col>72</xdr:col>
      <xdr:colOff>38100</xdr:colOff>
      <xdr:row>98</xdr:row>
      <xdr:rowOff>75361</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3652500" y="16775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66488</xdr:rowOff>
    </xdr:from>
    <xdr:ext cx="469744"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3468428" y="168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888</xdr:rowOff>
    </xdr:from>
    <xdr:to>
      <xdr:col>67</xdr:col>
      <xdr:colOff>101600</xdr:colOff>
      <xdr:row>98</xdr:row>
      <xdr:rowOff>102488</xdr:rowOff>
    </xdr:to>
    <xdr:sp macro="" textlink="">
      <xdr:nvSpPr>
        <xdr:cNvPr id="720" name="楕円 719">
          <a:extLst>
            <a:ext uri="{FF2B5EF4-FFF2-40B4-BE49-F238E27FC236}">
              <a16:creationId xmlns:a16="http://schemas.microsoft.com/office/drawing/2014/main" id="{00000000-0008-0000-0600-0000D0020000}"/>
            </a:ext>
          </a:extLst>
        </xdr:cNvPr>
        <xdr:cNvSpPr/>
      </xdr:nvSpPr>
      <xdr:spPr>
        <a:xfrm>
          <a:off x="12763500" y="16802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93615</xdr:rowOff>
    </xdr:from>
    <xdr:ext cx="469744"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2579428" y="16895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投資及び出資金グラフ枠">
          <a:extLst>
            <a:ext uri="{FF2B5EF4-FFF2-40B4-BE49-F238E27FC236}">
              <a16:creationId xmlns:a16="http://schemas.microsoft.com/office/drawing/2014/main" id="{00000000-0008-0000-0600-0000E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124678</xdr:rowOff>
    </xdr:from>
    <xdr:to>
      <xdr:col>116</xdr:col>
      <xdr:colOff>62864</xdr:colOff>
      <xdr:row>39</xdr:row>
      <xdr:rowOff>98878</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22159595" y="5268178"/>
          <a:ext cx="1269" cy="1517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8" name="投資及び出資金最小値テキスト">
          <a:extLst>
            <a:ext uri="{FF2B5EF4-FFF2-40B4-BE49-F238E27FC236}">
              <a16:creationId xmlns:a16="http://schemas.microsoft.com/office/drawing/2014/main" id="{00000000-0008-0000-0600-0000EC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71355</xdr:rowOff>
    </xdr:from>
    <xdr:ext cx="469744" cy="259045"/>
    <xdr:sp macro="" textlink="">
      <xdr:nvSpPr>
        <xdr:cNvPr id="750" name="投資及び出資金最大値テキスト">
          <a:extLst>
            <a:ext uri="{FF2B5EF4-FFF2-40B4-BE49-F238E27FC236}">
              <a16:creationId xmlns:a16="http://schemas.microsoft.com/office/drawing/2014/main" id="{00000000-0008-0000-0600-0000EE020000}"/>
            </a:ext>
          </a:extLst>
        </xdr:cNvPr>
        <xdr:cNvSpPr txBox="1"/>
      </xdr:nvSpPr>
      <xdr:spPr>
        <a:xfrm>
          <a:off x="22212300" y="5043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124678</xdr:rowOff>
    </xdr:from>
    <xdr:to>
      <xdr:col>116</xdr:col>
      <xdr:colOff>152400</xdr:colOff>
      <xdr:row>30</xdr:row>
      <xdr:rowOff>124678</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22072600" y="5268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30</xdr:row>
      <xdr:rowOff>150150</xdr:rowOff>
    </xdr:from>
    <xdr:to>
      <xdr:col>116</xdr:col>
      <xdr:colOff>63500</xdr:colOff>
      <xdr:row>34</xdr:row>
      <xdr:rowOff>26380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21323300" y="5293650"/>
          <a:ext cx="838200" cy="562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5605</xdr:rowOff>
    </xdr:from>
    <xdr:ext cx="469744" cy="259045"/>
    <xdr:sp macro="" textlink="">
      <xdr:nvSpPr>
        <xdr:cNvPr id="753" name="投資及び出資金平均値テキスト">
          <a:extLst>
            <a:ext uri="{FF2B5EF4-FFF2-40B4-BE49-F238E27FC236}">
              <a16:creationId xmlns:a16="http://schemas.microsoft.com/office/drawing/2014/main" id="{00000000-0008-0000-0600-0000F1020000}"/>
            </a:ext>
          </a:extLst>
        </xdr:cNvPr>
        <xdr:cNvSpPr txBox="1"/>
      </xdr:nvSpPr>
      <xdr:spPr>
        <a:xfrm>
          <a:off x="22212300" y="61778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27178</xdr:rowOff>
    </xdr:from>
    <xdr:to>
      <xdr:col>116</xdr:col>
      <xdr:colOff>114300</xdr:colOff>
      <xdr:row>36</xdr:row>
      <xdr:rowOff>128778</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22110700" y="6199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30</xdr:row>
      <xdr:rowOff>150150</xdr:rowOff>
    </xdr:from>
    <xdr:to>
      <xdr:col>111</xdr:col>
      <xdr:colOff>177800</xdr:colOff>
      <xdr:row>34</xdr:row>
      <xdr:rowOff>50872</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flipV="1">
          <a:off x="20434300" y="5293650"/>
          <a:ext cx="889000" cy="586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127435</xdr:rowOff>
    </xdr:from>
    <xdr:to>
      <xdr:col>112</xdr:col>
      <xdr:colOff>38100</xdr:colOff>
      <xdr:row>36</xdr:row>
      <xdr:rowOff>57585</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21272500" y="612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48712</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088428" y="622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33</xdr:row>
      <xdr:rowOff>7439</xdr:rowOff>
    </xdr:from>
    <xdr:to>
      <xdr:col>107</xdr:col>
      <xdr:colOff>50800</xdr:colOff>
      <xdr:row>34</xdr:row>
      <xdr:rowOff>50872</xdr:rowOff>
    </xdr:to>
    <xdr:cxnSp macro="">
      <xdr:nvCxnSpPr>
        <xdr:cNvPr id="758" name="直線コネクタ 757">
          <a:extLst>
            <a:ext uri="{FF2B5EF4-FFF2-40B4-BE49-F238E27FC236}">
              <a16:creationId xmlns:a16="http://schemas.microsoft.com/office/drawing/2014/main" id="{00000000-0008-0000-0600-0000F6020000}"/>
            </a:ext>
          </a:extLst>
        </xdr:cNvPr>
        <xdr:cNvCxnSpPr/>
      </xdr:nvCxnSpPr>
      <xdr:spPr>
        <a:xfrm>
          <a:off x="19545300" y="5665289"/>
          <a:ext cx="889000" cy="214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49711</xdr:rowOff>
    </xdr:from>
    <xdr:to>
      <xdr:col>107</xdr:col>
      <xdr:colOff>101600</xdr:colOff>
      <xdr:row>36</xdr:row>
      <xdr:rowOff>151311</xdr:rowOff>
    </xdr:to>
    <xdr:sp macro="" textlink="">
      <xdr:nvSpPr>
        <xdr:cNvPr id="759" name="フローチャート: 判断 758">
          <a:extLst>
            <a:ext uri="{FF2B5EF4-FFF2-40B4-BE49-F238E27FC236}">
              <a16:creationId xmlns:a16="http://schemas.microsoft.com/office/drawing/2014/main" id="{00000000-0008-0000-0600-0000F7020000}"/>
            </a:ext>
          </a:extLst>
        </xdr:cNvPr>
        <xdr:cNvSpPr/>
      </xdr:nvSpPr>
      <xdr:spPr>
        <a:xfrm>
          <a:off x="20383500" y="62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142438</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199428" y="6314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89734</xdr:rowOff>
    </xdr:from>
    <xdr:to>
      <xdr:col>102</xdr:col>
      <xdr:colOff>114300</xdr:colOff>
      <xdr:row>33</xdr:row>
      <xdr:rowOff>7439</xdr:rowOff>
    </xdr:to>
    <xdr:cxnSp macro="">
      <xdr:nvCxnSpPr>
        <xdr:cNvPr id="761" name="直線コネクタ 760">
          <a:extLst>
            <a:ext uri="{FF2B5EF4-FFF2-40B4-BE49-F238E27FC236}">
              <a16:creationId xmlns:a16="http://schemas.microsoft.com/office/drawing/2014/main" id="{00000000-0008-0000-0600-0000F9020000}"/>
            </a:ext>
          </a:extLst>
        </xdr:cNvPr>
        <xdr:cNvCxnSpPr/>
      </xdr:nvCxnSpPr>
      <xdr:spPr>
        <a:xfrm>
          <a:off x="18656300" y="5404684"/>
          <a:ext cx="889000" cy="260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131028</xdr:rowOff>
    </xdr:from>
    <xdr:to>
      <xdr:col>102</xdr:col>
      <xdr:colOff>165100</xdr:colOff>
      <xdr:row>36</xdr:row>
      <xdr:rowOff>61178</xdr:rowOff>
    </xdr:to>
    <xdr:sp macro="" textlink="">
      <xdr:nvSpPr>
        <xdr:cNvPr id="762" name="フローチャート: 判断 761">
          <a:extLst>
            <a:ext uri="{FF2B5EF4-FFF2-40B4-BE49-F238E27FC236}">
              <a16:creationId xmlns:a16="http://schemas.microsoft.com/office/drawing/2014/main" id="{00000000-0008-0000-0600-0000FA020000}"/>
            </a:ext>
          </a:extLst>
        </xdr:cNvPr>
        <xdr:cNvSpPr/>
      </xdr:nvSpPr>
      <xdr:spPr>
        <a:xfrm>
          <a:off x="19494500" y="613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52305</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10428" y="6224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73878</xdr:rowOff>
    </xdr:from>
    <xdr:to>
      <xdr:col>98</xdr:col>
      <xdr:colOff>38100</xdr:colOff>
      <xdr:row>36</xdr:row>
      <xdr:rowOff>4028</xdr:rowOff>
    </xdr:to>
    <xdr:sp macro="" textlink="">
      <xdr:nvSpPr>
        <xdr:cNvPr id="764" name="フローチャート: 判断 763">
          <a:extLst>
            <a:ext uri="{FF2B5EF4-FFF2-40B4-BE49-F238E27FC236}">
              <a16:creationId xmlns:a16="http://schemas.microsoft.com/office/drawing/2014/main" id="{00000000-0008-0000-0600-0000FC020000}"/>
            </a:ext>
          </a:extLst>
        </xdr:cNvPr>
        <xdr:cNvSpPr/>
      </xdr:nvSpPr>
      <xdr:spPr>
        <a:xfrm>
          <a:off x="18605500" y="607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166605</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421428" y="6167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147030</xdr:rowOff>
    </xdr:from>
    <xdr:to>
      <xdr:col>116</xdr:col>
      <xdr:colOff>114300</xdr:colOff>
      <xdr:row>34</xdr:row>
      <xdr:rowOff>77180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22110700" y="580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32</xdr:row>
      <xdr:rowOff>169907</xdr:rowOff>
    </xdr:from>
    <xdr:ext cx="469744" cy="259045"/>
    <xdr:sp macro="" textlink="">
      <xdr:nvSpPr>
        <xdr:cNvPr id="772" name="投資及び出資金該当値テキスト">
          <a:extLst>
            <a:ext uri="{FF2B5EF4-FFF2-40B4-BE49-F238E27FC236}">
              <a16:creationId xmlns:a16="http://schemas.microsoft.com/office/drawing/2014/main" id="{00000000-0008-0000-0600-000004030000}"/>
            </a:ext>
          </a:extLst>
        </xdr:cNvPr>
        <xdr:cNvSpPr txBox="1"/>
      </xdr:nvSpPr>
      <xdr:spPr>
        <a:xfrm>
          <a:off x="22212300" y="5656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30</xdr:row>
      <xdr:rowOff>99350</xdr:rowOff>
    </xdr:from>
    <xdr:to>
      <xdr:col>112</xdr:col>
      <xdr:colOff>38100</xdr:colOff>
      <xdr:row>31</xdr:row>
      <xdr:rowOff>29500</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21272500" y="524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29</xdr:row>
      <xdr:rowOff>46027</xdr:rowOff>
    </xdr:from>
    <xdr:ext cx="469744"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21088428" y="501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72</xdr:rowOff>
    </xdr:from>
    <xdr:to>
      <xdr:col>107</xdr:col>
      <xdr:colOff>101600</xdr:colOff>
      <xdr:row>34</xdr:row>
      <xdr:rowOff>101672</xdr:rowOff>
    </xdr:to>
    <xdr:sp macro="" textlink="">
      <xdr:nvSpPr>
        <xdr:cNvPr id="775" name="楕円 774">
          <a:extLst>
            <a:ext uri="{FF2B5EF4-FFF2-40B4-BE49-F238E27FC236}">
              <a16:creationId xmlns:a16="http://schemas.microsoft.com/office/drawing/2014/main" id="{00000000-0008-0000-0600-000007030000}"/>
            </a:ext>
          </a:extLst>
        </xdr:cNvPr>
        <xdr:cNvSpPr/>
      </xdr:nvSpPr>
      <xdr:spPr>
        <a:xfrm>
          <a:off x="20383500" y="582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32</xdr:row>
      <xdr:rowOff>118199</xdr:rowOff>
    </xdr:from>
    <xdr:ext cx="469744"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20199428" y="560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32</xdr:row>
      <xdr:rowOff>128089</xdr:rowOff>
    </xdr:from>
    <xdr:to>
      <xdr:col>102</xdr:col>
      <xdr:colOff>165100</xdr:colOff>
      <xdr:row>33</xdr:row>
      <xdr:rowOff>58239</xdr:rowOff>
    </xdr:to>
    <xdr:sp macro="" textlink="">
      <xdr:nvSpPr>
        <xdr:cNvPr id="777" name="楕円 776">
          <a:extLst>
            <a:ext uri="{FF2B5EF4-FFF2-40B4-BE49-F238E27FC236}">
              <a16:creationId xmlns:a16="http://schemas.microsoft.com/office/drawing/2014/main" id="{00000000-0008-0000-0600-000009030000}"/>
            </a:ext>
          </a:extLst>
        </xdr:cNvPr>
        <xdr:cNvSpPr/>
      </xdr:nvSpPr>
      <xdr:spPr>
        <a:xfrm>
          <a:off x="19494500" y="561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31</xdr:row>
      <xdr:rowOff>74766</xdr:rowOff>
    </xdr:from>
    <xdr:ext cx="469744"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9310428" y="5389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31</xdr:row>
      <xdr:rowOff>38934</xdr:rowOff>
    </xdr:from>
    <xdr:to>
      <xdr:col>98</xdr:col>
      <xdr:colOff>38100</xdr:colOff>
      <xdr:row>31</xdr:row>
      <xdr:rowOff>140534</xdr:rowOff>
    </xdr:to>
    <xdr:sp macro="" textlink="">
      <xdr:nvSpPr>
        <xdr:cNvPr id="779" name="楕円 778">
          <a:extLst>
            <a:ext uri="{FF2B5EF4-FFF2-40B4-BE49-F238E27FC236}">
              <a16:creationId xmlns:a16="http://schemas.microsoft.com/office/drawing/2014/main" id="{00000000-0008-0000-0600-00000B030000}"/>
            </a:ext>
          </a:extLst>
        </xdr:cNvPr>
        <xdr:cNvSpPr/>
      </xdr:nvSpPr>
      <xdr:spPr>
        <a:xfrm>
          <a:off x="18605500" y="5353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29</xdr:row>
      <xdr:rowOff>157061</xdr:rowOff>
    </xdr:from>
    <xdr:ext cx="469744"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421428" y="5129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a:extLst>
            <a:ext uri="{FF2B5EF4-FFF2-40B4-BE49-F238E27FC236}">
              <a16:creationId xmlns:a16="http://schemas.microsoft.com/office/drawing/2014/main" id="{00000000-0008-0000-0600-00001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3" name="貸付金グラフ枠">
          <a:extLst>
            <a:ext uri="{FF2B5EF4-FFF2-40B4-BE49-F238E27FC236}">
              <a16:creationId xmlns:a16="http://schemas.microsoft.com/office/drawing/2014/main" id="{00000000-0008-0000-0600-00002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53340</xdr:rowOff>
    </xdr:from>
    <xdr:to>
      <xdr:col>116</xdr:col>
      <xdr:colOff>62864</xdr:colOff>
      <xdr:row>59</xdr:row>
      <xdr:rowOff>40386</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2159595" y="8625840"/>
          <a:ext cx="1269" cy="1530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44213</xdr:rowOff>
    </xdr:from>
    <xdr:ext cx="378565" cy="259045"/>
    <xdr:sp macro="" textlink="">
      <xdr:nvSpPr>
        <xdr:cNvPr id="805" name="貸付金最小値テキスト">
          <a:extLst>
            <a:ext uri="{FF2B5EF4-FFF2-40B4-BE49-F238E27FC236}">
              <a16:creationId xmlns:a16="http://schemas.microsoft.com/office/drawing/2014/main" id="{00000000-0008-0000-0600-000025030000}"/>
            </a:ext>
          </a:extLst>
        </xdr:cNvPr>
        <xdr:cNvSpPr txBox="1"/>
      </xdr:nvSpPr>
      <xdr:spPr>
        <a:xfrm>
          <a:off x="22212300" y="101597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40386</xdr:rowOff>
    </xdr:from>
    <xdr:to>
      <xdr:col>116</xdr:col>
      <xdr:colOff>152400</xdr:colOff>
      <xdr:row>59</xdr:row>
      <xdr:rowOff>40386</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22072600" y="10155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17</xdr:rowOff>
    </xdr:from>
    <xdr:ext cx="599010" cy="259045"/>
    <xdr:sp macro="" textlink="">
      <xdr:nvSpPr>
        <xdr:cNvPr id="807" name="貸付金最大値テキスト">
          <a:extLst>
            <a:ext uri="{FF2B5EF4-FFF2-40B4-BE49-F238E27FC236}">
              <a16:creationId xmlns:a16="http://schemas.microsoft.com/office/drawing/2014/main" id="{00000000-0008-0000-0600-000027030000}"/>
            </a:ext>
          </a:extLst>
        </xdr:cNvPr>
        <xdr:cNvSpPr txBox="1"/>
      </xdr:nvSpPr>
      <xdr:spPr>
        <a:xfrm>
          <a:off x="22212300" y="8401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53340</xdr:rowOff>
    </xdr:from>
    <xdr:to>
      <xdr:col>116</xdr:col>
      <xdr:colOff>152400</xdr:colOff>
      <xdr:row>50</xdr:row>
      <xdr:rowOff>53340</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22072600" y="8625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30811</xdr:rowOff>
    </xdr:from>
    <xdr:to>
      <xdr:col>116</xdr:col>
      <xdr:colOff>63500</xdr:colOff>
      <xdr:row>57</xdr:row>
      <xdr:rowOff>96672</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21323300" y="9803461"/>
          <a:ext cx="838200" cy="65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2011</xdr:rowOff>
    </xdr:from>
    <xdr:ext cx="534377" cy="259045"/>
    <xdr:sp macro="" textlink="">
      <xdr:nvSpPr>
        <xdr:cNvPr id="810" name="貸付金平均値テキスト">
          <a:extLst>
            <a:ext uri="{FF2B5EF4-FFF2-40B4-BE49-F238E27FC236}">
              <a16:creationId xmlns:a16="http://schemas.microsoft.com/office/drawing/2014/main" id="{00000000-0008-0000-0600-00002A030000}"/>
            </a:ext>
          </a:extLst>
        </xdr:cNvPr>
        <xdr:cNvSpPr txBox="1"/>
      </xdr:nvSpPr>
      <xdr:spPr>
        <a:xfrm>
          <a:off x="22212300" y="96032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150584</xdr:rowOff>
    </xdr:from>
    <xdr:to>
      <xdr:col>116</xdr:col>
      <xdr:colOff>114300</xdr:colOff>
      <xdr:row>57</xdr:row>
      <xdr:rowOff>80734</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22110700" y="975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609</xdr:rowOff>
    </xdr:from>
    <xdr:to>
      <xdr:col>111</xdr:col>
      <xdr:colOff>177800</xdr:colOff>
      <xdr:row>57</xdr:row>
      <xdr:rowOff>30811</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a:off x="20434300" y="9773259"/>
          <a:ext cx="889000" cy="30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91313</xdr:rowOff>
    </xdr:from>
    <xdr:to>
      <xdr:col>112</xdr:col>
      <xdr:colOff>38100</xdr:colOff>
      <xdr:row>57</xdr:row>
      <xdr:rowOff>21463</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21272500" y="969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37990</xdr:rowOff>
    </xdr:from>
    <xdr:ext cx="534377"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056111" y="946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132753</xdr:rowOff>
    </xdr:from>
    <xdr:to>
      <xdr:col>107</xdr:col>
      <xdr:colOff>50800</xdr:colOff>
      <xdr:row>57</xdr:row>
      <xdr:rowOff>609</xdr:rowOff>
    </xdr:to>
    <xdr:cxnSp macro="">
      <xdr:nvCxnSpPr>
        <xdr:cNvPr id="815" name="直線コネクタ 814">
          <a:extLst>
            <a:ext uri="{FF2B5EF4-FFF2-40B4-BE49-F238E27FC236}">
              <a16:creationId xmlns:a16="http://schemas.microsoft.com/office/drawing/2014/main" id="{00000000-0008-0000-0600-00002F030000}"/>
            </a:ext>
          </a:extLst>
        </xdr:cNvPr>
        <xdr:cNvCxnSpPr/>
      </xdr:nvCxnSpPr>
      <xdr:spPr>
        <a:xfrm>
          <a:off x="19545300" y="9733953"/>
          <a:ext cx="889000" cy="39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9271</xdr:rowOff>
    </xdr:from>
    <xdr:to>
      <xdr:col>107</xdr:col>
      <xdr:colOff>101600</xdr:colOff>
      <xdr:row>56</xdr:row>
      <xdr:rowOff>110871</xdr:rowOff>
    </xdr:to>
    <xdr:sp macro="" textlink="">
      <xdr:nvSpPr>
        <xdr:cNvPr id="816" name="フローチャート: 判断 815">
          <a:extLst>
            <a:ext uri="{FF2B5EF4-FFF2-40B4-BE49-F238E27FC236}">
              <a16:creationId xmlns:a16="http://schemas.microsoft.com/office/drawing/2014/main" id="{00000000-0008-0000-0600-000030030000}"/>
            </a:ext>
          </a:extLst>
        </xdr:cNvPr>
        <xdr:cNvSpPr/>
      </xdr:nvSpPr>
      <xdr:spPr>
        <a:xfrm>
          <a:off x="20383500" y="961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127398</xdr:rowOff>
    </xdr:from>
    <xdr:ext cx="534377"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167111" y="938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132753</xdr:rowOff>
    </xdr:from>
    <xdr:to>
      <xdr:col>102</xdr:col>
      <xdr:colOff>114300</xdr:colOff>
      <xdr:row>57</xdr:row>
      <xdr:rowOff>53911</xdr:rowOff>
    </xdr:to>
    <xdr:cxnSp macro="">
      <xdr:nvCxnSpPr>
        <xdr:cNvPr id="818" name="直線コネクタ 817">
          <a:extLst>
            <a:ext uri="{FF2B5EF4-FFF2-40B4-BE49-F238E27FC236}">
              <a16:creationId xmlns:a16="http://schemas.microsoft.com/office/drawing/2014/main" id="{00000000-0008-0000-0600-000032030000}"/>
            </a:ext>
          </a:extLst>
        </xdr:cNvPr>
        <xdr:cNvCxnSpPr/>
      </xdr:nvCxnSpPr>
      <xdr:spPr>
        <a:xfrm flipV="1">
          <a:off x="18656300" y="9733953"/>
          <a:ext cx="889000" cy="92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13691</xdr:rowOff>
    </xdr:from>
    <xdr:to>
      <xdr:col>102</xdr:col>
      <xdr:colOff>165100</xdr:colOff>
      <xdr:row>56</xdr:row>
      <xdr:rowOff>115291</xdr:rowOff>
    </xdr:to>
    <xdr:sp macro="" textlink="">
      <xdr:nvSpPr>
        <xdr:cNvPr id="819" name="フローチャート: 判断 818">
          <a:extLst>
            <a:ext uri="{FF2B5EF4-FFF2-40B4-BE49-F238E27FC236}">
              <a16:creationId xmlns:a16="http://schemas.microsoft.com/office/drawing/2014/main" id="{00000000-0008-0000-0600-000033030000}"/>
            </a:ext>
          </a:extLst>
        </xdr:cNvPr>
        <xdr:cNvSpPr/>
      </xdr:nvSpPr>
      <xdr:spPr>
        <a:xfrm>
          <a:off x="19494500" y="9614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131818</xdr:rowOff>
    </xdr:from>
    <xdr:ext cx="534377"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278111" y="9390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77839</xdr:rowOff>
    </xdr:from>
    <xdr:to>
      <xdr:col>98</xdr:col>
      <xdr:colOff>38100</xdr:colOff>
      <xdr:row>58</xdr:row>
      <xdr:rowOff>7989</xdr:rowOff>
    </xdr:to>
    <xdr:sp macro="" textlink="">
      <xdr:nvSpPr>
        <xdr:cNvPr id="821" name="フローチャート: 判断 820">
          <a:extLst>
            <a:ext uri="{FF2B5EF4-FFF2-40B4-BE49-F238E27FC236}">
              <a16:creationId xmlns:a16="http://schemas.microsoft.com/office/drawing/2014/main" id="{00000000-0008-0000-0600-000035030000}"/>
            </a:ext>
          </a:extLst>
        </xdr:cNvPr>
        <xdr:cNvSpPr/>
      </xdr:nvSpPr>
      <xdr:spPr>
        <a:xfrm>
          <a:off x="18605500" y="985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57</xdr:row>
      <xdr:rowOff>170566</xdr:rowOff>
    </xdr:from>
    <xdr:ext cx="534377"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389111" y="9943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45872</xdr:rowOff>
    </xdr:from>
    <xdr:to>
      <xdr:col>116</xdr:col>
      <xdr:colOff>114300</xdr:colOff>
      <xdr:row>57</xdr:row>
      <xdr:rowOff>147472</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22110700" y="981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24299</xdr:rowOff>
    </xdr:from>
    <xdr:ext cx="534377" cy="259045"/>
    <xdr:sp macro="" textlink="">
      <xdr:nvSpPr>
        <xdr:cNvPr id="829" name="貸付金該当値テキスト">
          <a:extLst>
            <a:ext uri="{FF2B5EF4-FFF2-40B4-BE49-F238E27FC236}">
              <a16:creationId xmlns:a16="http://schemas.microsoft.com/office/drawing/2014/main" id="{00000000-0008-0000-0600-00003D030000}"/>
            </a:ext>
          </a:extLst>
        </xdr:cNvPr>
        <xdr:cNvSpPr txBox="1"/>
      </xdr:nvSpPr>
      <xdr:spPr>
        <a:xfrm>
          <a:off x="22212300" y="9796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151461</xdr:rowOff>
    </xdr:from>
    <xdr:to>
      <xdr:col>112</xdr:col>
      <xdr:colOff>38100</xdr:colOff>
      <xdr:row>57</xdr:row>
      <xdr:rowOff>81611</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21272500" y="975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57</xdr:row>
      <xdr:rowOff>72738</xdr:rowOff>
    </xdr:from>
    <xdr:ext cx="534377"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21056111" y="9845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121259</xdr:rowOff>
    </xdr:from>
    <xdr:to>
      <xdr:col>107</xdr:col>
      <xdr:colOff>101600</xdr:colOff>
      <xdr:row>57</xdr:row>
      <xdr:rowOff>51409</xdr:rowOff>
    </xdr:to>
    <xdr:sp macro="" textlink="">
      <xdr:nvSpPr>
        <xdr:cNvPr id="832" name="楕円 831">
          <a:extLst>
            <a:ext uri="{FF2B5EF4-FFF2-40B4-BE49-F238E27FC236}">
              <a16:creationId xmlns:a16="http://schemas.microsoft.com/office/drawing/2014/main" id="{00000000-0008-0000-0600-000040030000}"/>
            </a:ext>
          </a:extLst>
        </xdr:cNvPr>
        <xdr:cNvSpPr/>
      </xdr:nvSpPr>
      <xdr:spPr>
        <a:xfrm>
          <a:off x="20383500" y="9722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57</xdr:row>
      <xdr:rowOff>42536</xdr:rowOff>
    </xdr:from>
    <xdr:ext cx="534377"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20167111" y="9815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81953</xdr:rowOff>
    </xdr:from>
    <xdr:to>
      <xdr:col>102</xdr:col>
      <xdr:colOff>165100</xdr:colOff>
      <xdr:row>57</xdr:row>
      <xdr:rowOff>12103</xdr:rowOff>
    </xdr:to>
    <xdr:sp macro="" textlink="">
      <xdr:nvSpPr>
        <xdr:cNvPr id="834" name="楕円 833">
          <a:extLst>
            <a:ext uri="{FF2B5EF4-FFF2-40B4-BE49-F238E27FC236}">
              <a16:creationId xmlns:a16="http://schemas.microsoft.com/office/drawing/2014/main" id="{00000000-0008-0000-0600-000042030000}"/>
            </a:ext>
          </a:extLst>
        </xdr:cNvPr>
        <xdr:cNvSpPr/>
      </xdr:nvSpPr>
      <xdr:spPr>
        <a:xfrm>
          <a:off x="19494500" y="9683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57</xdr:row>
      <xdr:rowOff>3230</xdr:rowOff>
    </xdr:from>
    <xdr:ext cx="534377"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9278111" y="9775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3111</xdr:rowOff>
    </xdr:from>
    <xdr:to>
      <xdr:col>98</xdr:col>
      <xdr:colOff>38100</xdr:colOff>
      <xdr:row>57</xdr:row>
      <xdr:rowOff>104711</xdr:rowOff>
    </xdr:to>
    <xdr:sp macro="" textlink="">
      <xdr:nvSpPr>
        <xdr:cNvPr id="836" name="楕円 835">
          <a:extLst>
            <a:ext uri="{FF2B5EF4-FFF2-40B4-BE49-F238E27FC236}">
              <a16:creationId xmlns:a16="http://schemas.microsoft.com/office/drawing/2014/main" id="{00000000-0008-0000-0600-000044030000}"/>
            </a:ext>
          </a:extLst>
        </xdr:cNvPr>
        <xdr:cNvSpPr/>
      </xdr:nvSpPr>
      <xdr:spPr>
        <a:xfrm>
          <a:off x="18605500" y="977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121238</xdr:rowOff>
    </xdr:from>
    <xdr:ext cx="534377"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389111" y="9550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5" name="正方形/長方形 844">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9" name="繰出金グラフ枠">
          <a:extLst>
            <a:ext uri="{FF2B5EF4-FFF2-40B4-BE49-F238E27FC236}">
              <a16:creationId xmlns:a16="http://schemas.microsoft.com/office/drawing/2014/main" id="{00000000-0008-0000-0600-00005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45334</xdr:rowOff>
    </xdr:from>
    <xdr:to>
      <xdr:col>116</xdr:col>
      <xdr:colOff>62864</xdr:colOff>
      <xdr:row>79</xdr:row>
      <xdr:rowOff>46340</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2159595" y="12389734"/>
          <a:ext cx="1269" cy="1201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50167</xdr:rowOff>
    </xdr:from>
    <xdr:ext cx="534377" cy="259045"/>
    <xdr:sp macro="" textlink="">
      <xdr:nvSpPr>
        <xdr:cNvPr id="861" name="繰出金最小値テキスト">
          <a:extLst>
            <a:ext uri="{FF2B5EF4-FFF2-40B4-BE49-F238E27FC236}">
              <a16:creationId xmlns:a16="http://schemas.microsoft.com/office/drawing/2014/main" id="{00000000-0008-0000-0600-00005D030000}"/>
            </a:ext>
          </a:extLst>
        </xdr:cNvPr>
        <xdr:cNvSpPr txBox="1"/>
      </xdr:nvSpPr>
      <xdr:spPr>
        <a:xfrm>
          <a:off x="22212300" y="1359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46340</xdr:rowOff>
    </xdr:from>
    <xdr:to>
      <xdr:col>116</xdr:col>
      <xdr:colOff>152400</xdr:colOff>
      <xdr:row>79</xdr:row>
      <xdr:rowOff>46340</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22072600" y="13590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163461</xdr:rowOff>
    </xdr:from>
    <xdr:ext cx="534377" cy="259045"/>
    <xdr:sp macro="" textlink="">
      <xdr:nvSpPr>
        <xdr:cNvPr id="863" name="繰出金最大値テキスト">
          <a:extLst>
            <a:ext uri="{FF2B5EF4-FFF2-40B4-BE49-F238E27FC236}">
              <a16:creationId xmlns:a16="http://schemas.microsoft.com/office/drawing/2014/main" id="{00000000-0008-0000-0600-00005F030000}"/>
            </a:ext>
          </a:extLst>
        </xdr:cNvPr>
        <xdr:cNvSpPr txBox="1"/>
      </xdr:nvSpPr>
      <xdr:spPr>
        <a:xfrm>
          <a:off x="22212300" y="1216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45334</xdr:rowOff>
    </xdr:from>
    <xdr:to>
      <xdr:col>116</xdr:col>
      <xdr:colOff>152400</xdr:colOff>
      <xdr:row>72</xdr:row>
      <xdr:rowOff>45334</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22072600" y="12389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18771</xdr:rowOff>
    </xdr:from>
    <xdr:to>
      <xdr:col>116</xdr:col>
      <xdr:colOff>63500</xdr:colOff>
      <xdr:row>77</xdr:row>
      <xdr:rowOff>143723</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21323300" y="13220421"/>
          <a:ext cx="838200" cy="124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57416</xdr:rowOff>
    </xdr:from>
    <xdr:ext cx="534377" cy="259045"/>
    <xdr:sp macro="" textlink="">
      <xdr:nvSpPr>
        <xdr:cNvPr id="866" name="繰出金平均値テキスト">
          <a:extLst>
            <a:ext uri="{FF2B5EF4-FFF2-40B4-BE49-F238E27FC236}">
              <a16:creationId xmlns:a16="http://schemas.microsoft.com/office/drawing/2014/main" id="{00000000-0008-0000-0600-000062030000}"/>
            </a:ext>
          </a:extLst>
        </xdr:cNvPr>
        <xdr:cNvSpPr txBox="1"/>
      </xdr:nvSpPr>
      <xdr:spPr>
        <a:xfrm>
          <a:off x="22212300" y="12916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34539</xdr:rowOff>
    </xdr:from>
    <xdr:to>
      <xdr:col>116</xdr:col>
      <xdr:colOff>114300</xdr:colOff>
      <xdr:row>76</xdr:row>
      <xdr:rowOff>136139</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22110700" y="1306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143723</xdr:rowOff>
    </xdr:from>
    <xdr:to>
      <xdr:col>111</xdr:col>
      <xdr:colOff>177800</xdr:colOff>
      <xdr:row>78</xdr:row>
      <xdr:rowOff>36373</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20434300" y="13345373"/>
          <a:ext cx="889000" cy="64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77653</xdr:rowOff>
    </xdr:from>
    <xdr:to>
      <xdr:col>112</xdr:col>
      <xdr:colOff>38100</xdr:colOff>
      <xdr:row>77</xdr:row>
      <xdr:rowOff>7803</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21272500" y="1310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24330</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056111" y="1288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28738</xdr:rowOff>
    </xdr:from>
    <xdr:to>
      <xdr:col>107</xdr:col>
      <xdr:colOff>50800</xdr:colOff>
      <xdr:row>78</xdr:row>
      <xdr:rowOff>36373</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a:off x="19545300" y="13401838"/>
          <a:ext cx="889000" cy="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107051</xdr:rowOff>
    </xdr:from>
    <xdr:to>
      <xdr:col>107</xdr:col>
      <xdr:colOff>101600</xdr:colOff>
      <xdr:row>77</xdr:row>
      <xdr:rowOff>37201</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20383500" y="13137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53728</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0167111" y="12912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28738</xdr:rowOff>
    </xdr:from>
    <xdr:to>
      <xdr:col>102</xdr:col>
      <xdr:colOff>114300</xdr:colOff>
      <xdr:row>78</xdr:row>
      <xdr:rowOff>39619</xdr:rowOff>
    </xdr:to>
    <xdr:cxnSp macro="">
      <xdr:nvCxnSpPr>
        <xdr:cNvPr id="874" name="直線コネクタ 873">
          <a:extLst>
            <a:ext uri="{FF2B5EF4-FFF2-40B4-BE49-F238E27FC236}">
              <a16:creationId xmlns:a16="http://schemas.microsoft.com/office/drawing/2014/main" id="{00000000-0008-0000-0600-00006A030000}"/>
            </a:ext>
          </a:extLst>
        </xdr:cNvPr>
        <xdr:cNvCxnSpPr/>
      </xdr:nvCxnSpPr>
      <xdr:spPr>
        <a:xfrm flipV="1">
          <a:off x="18656300" y="13401838"/>
          <a:ext cx="889000" cy="10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156383</xdr:rowOff>
    </xdr:from>
    <xdr:to>
      <xdr:col>102</xdr:col>
      <xdr:colOff>165100</xdr:colOff>
      <xdr:row>77</xdr:row>
      <xdr:rowOff>86533</xdr:rowOff>
    </xdr:to>
    <xdr:sp macro="" textlink="">
      <xdr:nvSpPr>
        <xdr:cNvPr id="875" name="フローチャート: 判断 874">
          <a:extLst>
            <a:ext uri="{FF2B5EF4-FFF2-40B4-BE49-F238E27FC236}">
              <a16:creationId xmlns:a16="http://schemas.microsoft.com/office/drawing/2014/main" id="{00000000-0008-0000-0600-00006B030000}"/>
            </a:ext>
          </a:extLst>
        </xdr:cNvPr>
        <xdr:cNvSpPr/>
      </xdr:nvSpPr>
      <xdr:spPr>
        <a:xfrm>
          <a:off x="19494500" y="1318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103060</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278111" y="12961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147741</xdr:rowOff>
    </xdr:from>
    <xdr:to>
      <xdr:col>98</xdr:col>
      <xdr:colOff>38100</xdr:colOff>
      <xdr:row>77</xdr:row>
      <xdr:rowOff>77891</xdr:rowOff>
    </xdr:to>
    <xdr:sp macro="" textlink="">
      <xdr:nvSpPr>
        <xdr:cNvPr id="877" name="フローチャート: 判断 876">
          <a:extLst>
            <a:ext uri="{FF2B5EF4-FFF2-40B4-BE49-F238E27FC236}">
              <a16:creationId xmlns:a16="http://schemas.microsoft.com/office/drawing/2014/main" id="{00000000-0008-0000-0600-00006D030000}"/>
            </a:ext>
          </a:extLst>
        </xdr:cNvPr>
        <xdr:cNvSpPr/>
      </xdr:nvSpPr>
      <xdr:spPr>
        <a:xfrm>
          <a:off x="18605500" y="13177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94418</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389111" y="12953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139421</xdr:rowOff>
    </xdr:from>
    <xdr:to>
      <xdr:col>116</xdr:col>
      <xdr:colOff>114300</xdr:colOff>
      <xdr:row>77</xdr:row>
      <xdr:rowOff>69571</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2110700" y="13169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117848</xdr:rowOff>
    </xdr:from>
    <xdr:ext cx="534377" cy="259045"/>
    <xdr:sp macro="" textlink="">
      <xdr:nvSpPr>
        <xdr:cNvPr id="885" name="繰出金該当値テキスト">
          <a:extLst>
            <a:ext uri="{FF2B5EF4-FFF2-40B4-BE49-F238E27FC236}">
              <a16:creationId xmlns:a16="http://schemas.microsoft.com/office/drawing/2014/main" id="{00000000-0008-0000-0600-000075030000}"/>
            </a:ext>
          </a:extLst>
        </xdr:cNvPr>
        <xdr:cNvSpPr txBox="1"/>
      </xdr:nvSpPr>
      <xdr:spPr>
        <a:xfrm>
          <a:off x="22212300" y="13148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92923</xdr:rowOff>
    </xdr:from>
    <xdr:to>
      <xdr:col>112</xdr:col>
      <xdr:colOff>38100</xdr:colOff>
      <xdr:row>78</xdr:row>
      <xdr:rowOff>23073</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21272500" y="13294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14200</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21056111" y="13387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157023</xdr:rowOff>
    </xdr:from>
    <xdr:to>
      <xdr:col>107</xdr:col>
      <xdr:colOff>101600</xdr:colOff>
      <xdr:row>78</xdr:row>
      <xdr:rowOff>87173</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20383500" y="13358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78300</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20167111" y="13451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149388</xdr:rowOff>
    </xdr:from>
    <xdr:to>
      <xdr:col>102</xdr:col>
      <xdr:colOff>165100</xdr:colOff>
      <xdr:row>78</xdr:row>
      <xdr:rowOff>79538</xdr:rowOff>
    </xdr:to>
    <xdr:sp macro="" textlink="">
      <xdr:nvSpPr>
        <xdr:cNvPr id="890" name="楕円 889">
          <a:extLst>
            <a:ext uri="{FF2B5EF4-FFF2-40B4-BE49-F238E27FC236}">
              <a16:creationId xmlns:a16="http://schemas.microsoft.com/office/drawing/2014/main" id="{00000000-0008-0000-0600-00007A030000}"/>
            </a:ext>
          </a:extLst>
        </xdr:cNvPr>
        <xdr:cNvSpPr/>
      </xdr:nvSpPr>
      <xdr:spPr>
        <a:xfrm>
          <a:off x="19494500" y="13351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70665</xdr:rowOff>
    </xdr:from>
    <xdr:ext cx="534377"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9278111" y="13443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160269</xdr:rowOff>
    </xdr:from>
    <xdr:to>
      <xdr:col>98</xdr:col>
      <xdr:colOff>38100</xdr:colOff>
      <xdr:row>78</xdr:row>
      <xdr:rowOff>90419</xdr:rowOff>
    </xdr:to>
    <xdr:sp macro="" textlink="">
      <xdr:nvSpPr>
        <xdr:cNvPr id="892" name="楕円 891">
          <a:extLst>
            <a:ext uri="{FF2B5EF4-FFF2-40B4-BE49-F238E27FC236}">
              <a16:creationId xmlns:a16="http://schemas.microsoft.com/office/drawing/2014/main" id="{00000000-0008-0000-0600-00007C030000}"/>
            </a:ext>
          </a:extLst>
        </xdr:cNvPr>
        <xdr:cNvSpPr/>
      </xdr:nvSpPr>
      <xdr:spPr>
        <a:xfrm>
          <a:off x="18605500" y="13361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81546</xdr:rowOff>
    </xdr:from>
    <xdr:ext cx="534377"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389111" y="13454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8" name="前年度繰上充用金グラフ枠">
          <a:extLst>
            <a:ext uri="{FF2B5EF4-FFF2-40B4-BE49-F238E27FC236}">
              <a16:creationId xmlns:a16="http://schemas.microsoft.com/office/drawing/2014/main" id="{00000000-0008-0000-0600-00008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0" name="前年度繰上充用金最小値テキスト">
          <a:extLst>
            <a:ext uri="{FF2B5EF4-FFF2-40B4-BE49-F238E27FC236}">
              <a16:creationId xmlns:a16="http://schemas.microsoft.com/office/drawing/2014/main" id="{00000000-0008-0000-0600-00008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2" name="前年度繰上充用金最大値テキスト">
          <a:extLst>
            <a:ext uri="{FF2B5EF4-FFF2-40B4-BE49-F238E27FC236}">
              <a16:creationId xmlns:a16="http://schemas.microsoft.com/office/drawing/2014/main" id="{00000000-0008-0000-0600-00009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5" name="前年度繰上充用金平均値テキスト">
          <a:extLst>
            <a:ext uri="{FF2B5EF4-FFF2-40B4-BE49-F238E27FC236}">
              <a16:creationId xmlns:a16="http://schemas.microsoft.com/office/drawing/2014/main" id="{00000000-0008-0000-0600-00009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0" name="直線コネクタ 919">
          <a:extLst>
            <a:ext uri="{FF2B5EF4-FFF2-40B4-BE49-F238E27FC236}">
              <a16:creationId xmlns:a16="http://schemas.microsoft.com/office/drawing/2014/main" id="{00000000-0008-0000-0600-00009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3" name="直線コネクタ 922">
          <a:extLst>
            <a:ext uri="{FF2B5EF4-FFF2-40B4-BE49-F238E27FC236}">
              <a16:creationId xmlns:a16="http://schemas.microsoft.com/office/drawing/2014/main" id="{00000000-0008-0000-0600-00009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4" name="フローチャート: 判断 923">
          <a:extLst>
            <a:ext uri="{FF2B5EF4-FFF2-40B4-BE49-F238E27FC236}">
              <a16:creationId xmlns:a16="http://schemas.microsoft.com/office/drawing/2014/main" id="{00000000-0008-0000-0600-00009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フローチャート: 判断 925">
          <a:extLst>
            <a:ext uri="{FF2B5EF4-FFF2-40B4-BE49-F238E27FC236}">
              <a16:creationId xmlns:a16="http://schemas.microsoft.com/office/drawing/2014/main" id="{00000000-0008-0000-0600-00009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4" name="前年度繰上充用金該当値テキスト">
          <a:extLst>
            <a:ext uri="{FF2B5EF4-FFF2-40B4-BE49-F238E27FC236}">
              <a16:creationId xmlns:a16="http://schemas.microsoft.com/office/drawing/2014/main" id="{00000000-0008-0000-0600-0000A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9" name="楕円 938">
          <a:extLst>
            <a:ext uri="{FF2B5EF4-FFF2-40B4-BE49-F238E27FC236}">
              <a16:creationId xmlns:a16="http://schemas.microsoft.com/office/drawing/2014/main" id="{00000000-0008-0000-0600-0000A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1" name="楕円 940">
          <a:extLst>
            <a:ext uri="{FF2B5EF4-FFF2-40B4-BE49-F238E27FC236}">
              <a16:creationId xmlns:a16="http://schemas.microsoft.com/office/drawing/2014/main" id="{00000000-0008-0000-0600-0000A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2" name="テキスト ボックス 941">
          <a:extLst>
            <a:ext uri="{FF2B5EF4-FFF2-40B4-BE49-F238E27FC236}">
              <a16:creationId xmlns:a16="http://schemas.microsoft.com/office/drawing/2014/main" id="{00000000-0008-0000-0600-0000A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3" name="正方形/長方形 942">
          <a:extLst>
            <a:ext uri="{FF2B5EF4-FFF2-40B4-BE49-F238E27FC236}">
              <a16:creationId xmlns:a16="http://schemas.microsoft.com/office/drawing/2014/main" id="{00000000-0008-0000-0600-0000A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4" name="正方形/長方形 943">
          <a:extLst>
            <a:ext uri="{FF2B5EF4-FFF2-40B4-BE49-F238E27FC236}">
              <a16:creationId xmlns:a16="http://schemas.microsoft.com/office/drawing/2014/main" id="{00000000-0008-0000-0600-0000B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5" name="テキスト ボックス 944">
          <a:extLst>
            <a:ext uri="{FF2B5EF4-FFF2-40B4-BE49-F238E27FC236}">
              <a16:creationId xmlns:a16="http://schemas.microsoft.com/office/drawing/2014/main" id="{00000000-0008-0000-0600-0000B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600,318</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円となっている。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主な構成項目である人件費については、人口</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1,000</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人当たり職員数が多いことなどから、類似団体平均と比較して高い水準で推移している。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また、普通建設事業費（うち新規整備）については、サッカースタジアムの建設</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や広島駅南口広場の再整備</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等により</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類似団体平均と比較して高い状況となっている。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引き続き、財政運営方針に掲げた方策を着実に実行し、コスト縮減等に努めていく。</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広島県広島市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1,178,773
1,157,127
906.69
711,658,564
707,638,369
2,787,228
348,912,170
1,110,569,164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165.4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40096</xdr:rowOff>
    </xdr:from>
    <xdr:to>
      <xdr:col>24</xdr:col>
      <xdr:colOff>62865</xdr:colOff>
      <xdr:row>39</xdr:row>
      <xdr:rowOff>118473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183596"/>
          <a:ext cx="1270" cy="1621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122300</xdr:rowOff>
    </xdr:from>
    <xdr:ext cx="378565"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808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118473</xdr:rowOff>
    </xdr:from>
    <xdr:to>
      <xdr:col>24</xdr:col>
      <xdr:colOff>152400</xdr:colOff>
      <xdr:row>39</xdr:row>
      <xdr:rowOff>118473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80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158223</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58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40096</xdr:rowOff>
    </xdr:from>
    <xdr:to>
      <xdr:col>24</xdr:col>
      <xdr:colOff>152400</xdr:colOff>
      <xdr:row>30</xdr:row>
      <xdr:rowOff>40096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183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89081</xdr:rowOff>
    </xdr:from>
    <xdr:to>
      <xdr:col>24</xdr:col>
      <xdr:colOff>63500</xdr:colOff>
      <xdr:row>35</xdr:row>
      <xdr:rowOff>46627</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5918381"/>
          <a:ext cx="838200" cy="12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139173</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1399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160746</xdr:rowOff>
    </xdr:from>
    <xdr:to>
      <xdr:col>24</xdr:col>
      <xdr:colOff>114300</xdr:colOff>
      <xdr:row>36</xdr:row>
      <xdr:rowOff>90896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61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126637</xdr:rowOff>
    </xdr:from>
    <xdr:to>
      <xdr:col>19</xdr:col>
      <xdr:colOff>177800</xdr:colOff>
      <xdr:row>35</xdr:row>
      <xdr:rowOff>46627</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5955937"/>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12156</xdr:rowOff>
    </xdr:from>
    <xdr:to>
      <xdr:col>20</xdr:col>
      <xdr:colOff>38100</xdr:colOff>
      <xdr:row>36</xdr:row>
      <xdr:rowOff>113756</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8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104883</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27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126637</xdr:rowOff>
    </xdr:from>
    <xdr:to>
      <xdr:col>15</xdr:col>
      <xdr:colOff>50800</xdr:colOff>
      <xdr:row>34</xdr:row>
      <xdr:rowOff>151130</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5955937"/>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23586</xdr:rowOff>
    </xdr:from>
    <xdr:to>
      <xdr:col>15</xdr:col>
      <xdr:colOff>101600</xdr:colOff>
      <xdr:row>36</xdr:row>
      <xdr:rowOff>125186</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95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116313</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28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97246</xdr:rowOff>
    </xdr:from>
    <xdr:to>
      <xdr:col>10</xdr:col>
      <xdr:colOff>114300</xdr:colOff>
      <xdr:row>34</xdr:row>
      <xdr:rowOff>151130</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5926546"/>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31750</xdr:rowOff>
    </xdr:from>
    <xdr:to>
      <xdr:col>10</xdr:col>
      <xdr:colOff>165100</xdr:colOff>
      <xdr:row>36</xdr:row>
      <xdr:rowOff>133350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124477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29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162378</xdr:rowOff>
    </xdr:from>
    <xdr:to>
      <xdr:col>6</xdr:col>
      <xdr:colOff>38100</xdr:colOff>
      <xdr:row>36</xdr:row>
      <xdr:rowOff>92528</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16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83655</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25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38281</xdr:rowOff>
    </xdr:from>
    <xdr:to>
      <xdr:col>24</xdr:col>
      <xdr:colOff>114300</xdr:colOff>
      <xdr:row>34</xdr:row>
      <xdr:rowOff>139881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86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61158</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719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167277</xdr:rowOff>
    </xdr:from>
    <xdr:to>
      <xdr:col>20</xdr:col>
      <xdr:colOff>38100</xdr:colOff>
      <xdr:row>35</xdr:row>
      <xdr:rowOff>97427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99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113954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771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75837</xdr:rowOff>
    </xdr:from>
    <xdr:to>
      <xdr:col>15</xdr:col>
      <xdr:colOff>101600</xdr:colOff>
      <xdr:row>35</xdr:row>
      <xdr:rowOff>5987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905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22514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680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100330</xdr:rowOff>
    </xdr:from>
    <xdr:to>
      <xdr:col>10</xdr:col>
      <xdr:colOff>165100</xdr:colOff>
      <xdr:row>35</xdr:row>
      <xdr:rowOff>30480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92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47007</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70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46446</xdr:rowOff>
    </xdr:from>
    <xdr:to>
      <xdr:col>6</xdr:col>
      <xdr:colOff>38100</xdr:colOff>
      <xdr:row>34</xdr:row>
      <xdr:rowOff>148046</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875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164573</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650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57</xdr:row>
      <xdr:rowOff>122695</xdr:rowOff>
    </xdr:from>
    <xdr:to>
      <xdr:col>24</xdr:col>
      <xdr:colOff>62865</xdr:colOff>
      <xdr:row>59</xdr:row>
      <xdr:rowOff>54801</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9895345"/>
          <a:ext cx="1270" cy="275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58628</xdr:rowOff>
    </xdr:from>
    <xdr:ext cx="534377"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17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54801</xdr:rowOff>
    </xdr:from>
    <xdr:to>
      <xdr:col>24</xdr:col>
      <xdr:colOff>152400</xdr:colOff>
      <xdr:row>59</xdr:row>
      <xdr:rowOff>54801</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170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69372</xdr:rowOff>
    </xdr:from>
    <xdr:ext cx="534377"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967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50,839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57</xdr:row>
      <xdr:rowOff>122695</xdr:rowOff>
    </xdr:from>
    <xdr:to>
      <xdr:col>24</xdr:col>
      <xdr:colOff>152400</xdr:colOff>
      <xdr:row>57</xdr:row>
      <xdr:rowOff>122695</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9895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54801</xdr:rowOff>
    </xdr:from>
    <xdr:to>
      <xdr:col>24</xdr:col>
      <xdr:colOff>63500</xdr:colOff>
      <xdr:row>59</xdr:row>
      <xdr:rowOff>75235</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3797300" y="10170351"/>
          <a:ext cx="838200" cy="2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74833</xdr:rowOff>
    </xdr:from>
    <xdr:ext cx="534377"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847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51956</xdr:rowOff>
    </xdr:from>
    <xdr:to>
      <xdr:col>24</xdr:col>
      <xdr:colOff>114300</xdr:colOff>
      <xdr:row>58</xdr:row>
      <xdr:rowOff>153556</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99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22733</xdr:rowOff>
    </xdr:from>
    <xdr:to>
      <xdr:col>19</xdr:col>
      <xdr:colOff>177800</xdr:colOff>
      <xdr:row>59</xdr:row>
      <xdr:rowOff>75235</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2908300" y="10138283"/>
          <a:ext cx="889000" cy="52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50050</xdr:rowOff>
    </xdr:from>
    <xdr:to>
      <xdr:col>20</xdr:col>
      <xdr:colOff>38100</xdr:colOff>
      <xdr:row>58</xdr:row>
      <xdr:rowOff>151650</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99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168177</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530111" y="9769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27407</xdr:rowOff>
    </xdr:from>
    <xdr:to>
      <xdr:col>15</xdr:col>
      <xdr:colOff>50800</xdr:colOff>
      <xdr:row>59</xdr:row>
      <xdr:rowOff>22733</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2019300" y="8942807"/>
          <a:ext cx="889000" cy="119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27254</xdr:rowOff>
    </xdr:from>
    <xdr:to>
      <xdr:col>15</xdr:col>
      <xdr:colOff>101600</xdr:colOff>
      <xdr:row>58</xdr:row>
      <xdr:rowOff>128854</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997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145381</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41111" y="974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27407</xdr:rowOff>
    </xdr:from>
    <xdr:to>
      <xdr:col>10</xdr:col>
      <xdr:colOff>114300</xdr:colOff>
      <xdr:row>59</xdr:row>
      <xdr:rowOff>127546</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8942807"/>
          <a:ext cx="889000" cy="1300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51</xdr:row>
      <xdr:rowOff>63462</xdr:rowOff>
    </xdr:from>
    <xdr:to>
      <xdr:col>10</xdr:col>
      <xdr:colOff>165100</xdr:colOff>
      <xdr:row>51</xdr:row>
      <xdr:rowOff>165062</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880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50</xdr:row>
      <xdr:rowOff>10139</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19795" y="8582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109639</xdr:rowOff>
    </xdr:from>
    <xdr:to>
      <xdr:col>6</xdr:col>
      <xdr:colOff>38100</xdr:colOff>
      <xdr:row>59</xdr:row>
      <xdr:rowOff>39789</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10053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56316</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9828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4001</xdr:rowOff>
    </xdr:from>
    <xdr:to>
      <xdr:col>24</xdr:col>
      <xdr:colOff>114300</xdr:colOff>
      <xdr:row>59</xdr:row>
      <xdr:rowOff>105601</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1011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90378</xdr:rowOff>
    </xdr:from>
    <xdr:ext cx="534377"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10034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24435</xdr:rowOff>
    </xdr:from>
    <xdr:to>
      <xdr:col>20</xdr:col>
      <xdr:colOff>38100</xdr:colOff>
      <xdr:row>59</xdr:row>
      <xdr:rowOff>126035</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1013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117162</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530111" y="10232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143383</xdr:rowOff>
    </xdr:from>
    <xdr:to>
      <xdr:col>15</xdr:col>
      <xdr:colOff>101600</xdr:colOff>
      <xdr:row>59</xdr:row>
      <xdr:rowOff>73533</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10087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64660</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41111" y="10180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148057</xdr:rowOff>
    </xdr:from>
    <xdr:to>
      <xdr:col>10</xdr:col>
      <xdr:colOff>165100</xdr:colOff>
      <xdr:row>52</xdr:row>
      <xdr:rowOff>78207</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889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69334</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19795" y="8984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76746</xdr:rowOff>
    </xdr:from>
    <xdr:to>
      <xdr:col>6</xdr:col>
      <xdr:colOff>38100</xdr:colOff>
      <xdr:row>60</xdr:row>
      <xdr:rowOff>6896</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1019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169473</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1028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86230</xdr:rowOff>
    </xdr:from>
    <xdr:to>
      <xdr:col>24</xdr:col>
      <xdr:colOff>62865</xdr:colOff>
      <xdr:row>78</xdr:row>
      <xdr:rowOff>124955</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2259180"/>
          <a:ext cx="1270" cy="1238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128782</xdr:rowOff>
    </xdr:from>
    <xdr:ext cx="599010"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501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124955</xdr:rowOff>
    </xdr:from>
    <xdr:to>
      <xdr:col>24</xdr:col>
      <xdr:colOff>152400</xdr:colOff>
      <xdr:row>78</xdr:row>
      <xdr:rowOff>124955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498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32907</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2034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324,517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86230</xdr:rowOff>
    </xdr:from>
    <xdr:to>
      <xdr:col>24</xdr:col>
      <xdr:colOff>152400</xdr:colOff>
      <xdr:row>71</xdr:row>
      <xdr:rowOff>86230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2259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42401</xdr:rowOff>
    </xdr:from>
    <xdr:to>
      <xdr:col>24</xdr:col>
      <xdr:colOff>63500</xdr:colOff>
      <xdr:row>77</xdr:row>
      <xdr:rowOff>10046</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3797300" y="13072601"/>
          <a:ext cx="838200" cy="139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68046</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27553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45169</xdr:rowOff>
    </xdr:from>
    <xdr:to>
      <xdr:col>24</xdr:col>
      <xdr:colOff>114300</xdr:colOff>
      <xdr:row>75</xdr:row>
      <xdr:rowOff>146769</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2903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89072</xdr:rowOff>
    </xdr:from>
    <xdr:to>
      <xdr:col>19</xdr:col>
      <xdr:colOff>177800</xdr:colOff>
      <xdr:row>77</xdr:row>
      <xdr:rowOff>10046</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908300" y="13119272"/>
          <a:ext cx="889000" cy="92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122961</xdr:rowOff>
    </xdr:from>
    <xdr:to>
      <xdr:col>20</xdr:col>
      <xdr:colOff>38100</xdr:colOff>
      <xdr:row>76</xdr:row>
      <xdr:rowOff>53111</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2981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69638</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2756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89072</xdr:rowOff>
    </xdr:from>
    <xdr:to>
      <xdr:col>15</xdr:col>
      <xdr:colOff>50800</xdr:colOff>
      <xdr:row>77</xdr:row>
      <xdr:rowOff>147876</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019300" y="13119272"/>
          <a:ext cx="889000" cy="230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101290</xdr:rowOff>
    </xdr:from>
    <xdr:to>
      <xdr:col>15</xdr:col>
      <xdr:colOff>101600</xdr:colOff>
      <xdr:row>76</xdr:row>
      <xdr:rowOff>31440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296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47967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2735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147876</xdr:rowOff>
    </xdr:from>
    <xdr:to>
      <xdr:col>10</xdr:col>
      <xdr:colOff>114300</xdr:colOff>
      <xdr:row>78</xdr:row>
      <xdr:rowOff>17109</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1130300" y="13349526"/>
          <a:ext cx="889000" cy="4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130727</xdr:rowOff>
    </xdr:from>
    <xdr:to>
      <xdr:col>10</xdr:col>
      <xdr:colOff>165100</xdr:colOff>
      <xdr:row>77</xdr:row>
      <xdr:rowOff>60877</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316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77403</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2936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10575</xdr:rowOff>
    </xdr:from>
    <xdr:to>
      <xdr:col>6</xdr:col>
      <xdr:colOff>38100</xdr:colOff>
      <xdr:row>77</xdr:row>
      <xdr:rowOff>112175</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321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128702</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2987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163051</xdr:rowOff>
    </xdr:from>
    <xdr:to>
      <xdr:col>24</xdr:col>
      <xdr:colOff>114300</xdr:colOff>
      <xdr:row>76</xdr:row>
      <xdr:rowOff>93201</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3021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141478</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3000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130696</xdr:rowOff>
    </xdr:from>
    <xdr:to>
      <xdr:col>20</xdr:col>
      <xdr:colOff>38100</xdr:colOff>
      <xdr:row>77</xdr:row>
      <xdr:rowOff>60846</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316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51973</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3253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38272</xdr:rowOff>
    </xdr:from>
    <xdr:to>
      <xdr:col>15</xdr:col>
      <xdr:colOff>101600</xdr:colOff>
      <xdr:row>76</xdr:row>
      <xdr:rowOff>139872</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306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130999</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3161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97076</xdr:rowOff>
    </xdr:from>
    <xdr:to>
      <xdr:col>10</xdr:col>
      <xdr:colOff>165100</xdr:colOff>
      <xdr:row>78</xdr:row>
      <xdr:rowOff>27226</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3298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18353</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3391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137759</xdr:rowOff>
    </xdr:from>
    <xdr:to>
      <xdr:col>6</xdr:col>
      <xdr:colOff>38100</xdr:colOff>
      <xdr:row>78</xdr:row>
      <xdr:rowOff>67909</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3339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59036</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5" y="13432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97935</xdr:rowOff>
    </xdr:from>
    <xdr:to>
      <xdr:col>24</xdr:col>
      <xdr:colOff>62865</xdr:colOff>
      <xdr:row>96</xdr:row>
      <xdr:rowOff>170058</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699885"/>
          <a:ext cx="1270" cy="929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2435</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633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96</xdr:row>
      <xdr:rowOff>170058</xdr:rowOff>
    </xdr:from>
    <xdr:to>
      <xdr:col>24</xdr:col>
      <xdr:colOff>152400</xdr:colOff>
      <xdr:row>96</xdr:row>
      <xdr:rowOff>170058</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629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44612</xdr:rowOff>
    </xdr:from>
    <xdr:ext cx="534377"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475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74,327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97935</xdr:rowOff>
    </xdr:from>
    <xdr:to>
      <xdr:col>24</xdr:col>
      <xdr:colOff>152400</xdr:colOff>
      <xdr:row>91</xdr:row>
      <xdr:rowOff>97935</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699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53129</xdr:rowOff>
    </xdr:from>
    <xdr:to>
      <xdr:col>24</xdr:col>
      <xdr:colOff>63500</xdr:colOff>
      <xdr:row>93</xdr:row>
      <xdr:rowOff>65954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5483629"/>
          <a:ext cx="838200" cy="52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9743</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2974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31316</xdr:rowOff>
    </xdr:from>
    <xdr:to>
      <xdr:col>24</xdr:col>
      <xdr:colOff>114300</xdr:colOff>
      <xdr:row>95</xdr:row>
      <xdr:rowOff>132916</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31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90</xdr:row>
      <xdr:rowOff>53129</xdr:rowOff>
    </xdr:from>
    <xdr:to>
      <xdr:col>19</xdr:col>
      <xdr:colOff>177800</xdr:colOff>
      <xdr:row>90</xdr:row>
      <xdr:rowOff>154307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5483629"/>
          <a:ext cx="889000" cy="101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145410</xdr:rowOff>
    </xdr:from>
    <xdr:to>
      <xdr:col>20</xdr:col>
      <xdr:colOff>38100</xdr:colOff>
      <xdr:row>94</xdr:row>
      <xdr:rowOff>75560</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09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66687</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182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90</xdr:row>
      <xdr:rowOff>154307</xdr:rowOff>
    </xdr:from>
    <xdr:to>
      <xdr:col>15</xdr:col>
      <xdr:colOff>50800</xdr:colOff>
      <xdr:row>92</xdr:row>
      <xdr:rowOff>35550</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5584807"/>
          <a:ext cx="889000" cy="224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7632</xdr:rowOff>
    </xdr:from>
    <xdr:to>
      <xdr:col>15</xdr:col>
      <xdr:colOff>101600</xdr:colOff>
      <xdr:row>94</xdr:row>
      <xdr:rowOff>109232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12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100359</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21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35550</xdr:rowOff>
    </xdr:from>
    <xdr:to>
      <xdr:col>10</xdr:col>
      <xdr:colOff>114300</xdr:colOff>
      <xdr:row>93</xdr:row>
      <xdr:rowOff>131654</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5808950"/>
          <a:ext cx="889000" cy="267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23064</xdr:rowOff>
    </xdr:from>
    <xdr:to>
      <xdr:col>10</xdr:col>
      <xdr:colOff>165100</xdr:colOff>
      <xdr:row>96</xdr:row>
      <xdr:rowOff>124664</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482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115791</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57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76212</xdr:rowOff>
    </xdr:from>
    <xdr:to>
      <xdr:col>6</xdr:col>
      <xdr:colOff>38100</xdr:colOff>
      <xdr:row>97</xdr:row>
      <xdr:rowOff>6362</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535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168939</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628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15154</xdr:rowOff>
    </xdr:from>
    <xdr:to>
      <xdr:col>24</xdr:col>
      <xdr:colOff>114300</xdr:colOff>
      <xdr:row>93</xdr:row>
      <xdr:rowOff>116754</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596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38031</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5811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2329</xdr:rowOff>
    </xdr:from>
    <xdr:to>
      <xdr:col>20</xdr:col>
      <xdr:colOff>38100</xdr:colOff>
      <xdr:row>90</xdr:row>
      <xdr:rowOff>103929</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5432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88</xdr:row>
      <xdr:rowOff>120456</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520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90</xdr:row>
      <xdr:rowOff>103507</xdr:rowOff>
    </xdr:from>
    <xdr:to>
      <xdr:col>15</xdr:col>
      <xdr:colOff>101600</xdr:colOff>
      <xdr:row>91</xdr:row>
      <xdr:rowOff>33657</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5534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89</xdr:row>
      <xdr:rowOff>50184</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5309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91</xdr:row>
      <xdr:rowOff>156200</xdr:rowOff>
    </xdr:from>
    <xdr:to>
      <xdr:col>10</xdr:col>
      <xdr:colOff>165100</xdr:colOff>
      <xdr:row>92</xdr:row>
      <xdr:rowOff>86350</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575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90</xdr:row>
      <xdr:rowOff>102877</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5533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80854</xdr:rowOff>
    </xdr:from>
    <xdr:to>
      <xdr:col>6</xdr:col>
      <xdr:colOff>38100</xdr:colOff>
      <xdr:row>94</xdr:row>
      <xdr:rowOff>11004</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02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27531</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5800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33</xdr:row>
      <xdr:rowOff>168927</xdr:rowOff>
    </xdr:from>
    <xdr:ext cx="377026"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226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31</xdr:row>
      <xdr:rowOff>130827</xdr:rowOff>
    </xdr:from>
    <xdr:ext cx="377026"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226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52070</xdr:rowOff>
    </xdr:from>
    <xdr:to>
      <xdr:col>54</xdr:col>
      <xdr:colOff>189865</xdr:colOff>
      <xdr:row>39</xdr:row>
      <xdr:rowOff>19050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195570"/>
          <a:ext cx="1270" cy="1510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22877</xdr:rowOff>
    </xdr:from>
    <xdr:ext cx="313932"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094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19050</xdr:rowOff>
    </xdr:from>
    <xdr:to>
      <xdr:col>55</xdr:col>
      <xdr:colOff>88900</xdr:colOff>
      <xdr:row>39</xdr:row>
      <xdr:rowOff>19050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0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170197</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4970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52070</xdr:rowOff>
    </xdr:from>
    <xdr:to>
      <xdr:col>55</xdr:col>
      <xdr:colOff>88900</xdr:colOff>
      <xdr:row>30</xdr:row>
      <xdr:rowOff>52070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195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135890</xdr:rowOff>
    </xdr:from>
    <xdr:to>
      <xdr:col>55</xdr:col>
      <xdr:colOff>0</xdr:colOff>
      <xdr:row>34</xdr:row>
      <xdr:rowOff>49530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5793740"/>
          <a:ext cx="838200" cy="85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67327</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2395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88900</xdr:rowOff>
    </xdr:from>
    <xdr:to>
      <xdr:col>55</xdr:col>
      <xdr:colOff>50800</xdr:colOff>
      <xdr:row>37</xdr:row>
      <xdr:rowOff>19050</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118110</xdr:rowOff>
    </xdr:from>
    <xdr:to>
      <xdr:col>50</xdr:col>
      <xdr:colOff>114300</xdr:colOff>
      <xdr:row>33</xdr:row>
      <xdr:rowOff>135890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5604510"/>
          <a:ext cx="889000" cy="189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53340</xdr:rowOff>
    </xdr:from>
    <xdr:to>
      <xdr:col>50</xdr:col>
      <xdr:colOff>165100</xdr:colOff>
      <xdr:row>36</xdr:row>
      <xdr:rowOff>154940</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146067</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3182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128270</xdr:rowOff>
    </xdr:from>
    <xdr:to>
      <xdr:col>45</xdr:col>
      <xdr:colOff>177800</xdr:colOff>
      <xdr:row>32</xdr:row>
      <xdr:rowOff>118110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5443220"/>
          <a:ext cx="889000" cy="161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2540</xdr:rowOff>
    </xdr:from>
    <xdr:to>
      <xdr:col>46</xdr:col>
      <xdr:colOff>38100</xdr:colOff>
      <xdr:row>36</xdr:row>
      <xdr:rowOff>104140</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95267</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267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128270</xdr:rowOff>
    </xdr:from>
    <xdr:to>
      <xdr:col>41</xdr:col>
      <xdr:colOff>50800</xdr:colOff>
      <xdr:row>33</xdr:row>
      <xdr:rowOff>8890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6972300" y="5443220"/>
          <a:ext cx="889000" cy="223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152400</xdr:rowOff>
    </xdr:from>
    <xdr:to>
      <xdr:col>41</xdr:col>
      <xdr:colOff>101600</xdr:colOff>
      <xdr:row>36</xdr:row>
      <xdr:rowOff>82550</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1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73677</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245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60960</xdr:rowOff>
    </xdr:from>
    <xdr:to>
      <xdr:col>36</xdr:col>
      <xdr:colOff>165100</xdr:colOff>
      <xdr:row>36</xdr:row>
      <xdr:rowOff>162560</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153687</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325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170180</xdr:rowOff>
    </xdr:from>
    <xdr:to>
      <xdr:col>55</xdr:col>
      <xdr:colOff>50800</xdr:colOff>
      <xdr:row>34</xdr:row>
      <xdr:rowOff>100330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582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21607</xdr:rowOff>
    </xdr:from>
    <xdr:ext cx="378565"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5679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85090</xdr:rowOff>
    </xdr:from>
    <xdr:to>
      <xdr:col>50</xdr:col>
      <xdr:colOff>165100</xdr:colOff>
      <xdr:row>34</xdr:row>
      <xdr:rowOff>15240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5742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32</xdr:row>
      <xdr:rowOff>31767</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50017" y="55181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67310</xdr:rowOff>
    </xdr:from>
    <xdr:to>
      <xdr:col>46</xdr:col>
      <xdr:colOff>38100</xdr:colOff>
      <xdr:row>32</xdr:row>
      <xdr:rowOff>168910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5553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31</xdr:row>
      <xdr:rowOff>13987</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61017" y="5328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77470</xdr:rowOff>
    </xdr:from>
    <xdr:to>
      <xdr:col>41</xdr:col>
      <xdr:colOff>101600</xdr:colOff>
      <xdr:row>32</xdr:row>
      <xdr:rowOff>7620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539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30</xdr:row>
      <xdr:rowOff>24147</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26428" y="516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129540</xdr:rowOff>
    </xdr:from>
    <xdr:to>
      <xdr:col>36</xdr:col>
      <xdr:colOff>165100</xdr:colOff>
      <xdr:row>33</xdr:row>
      <xdr:rowOff>59690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561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31</xdr:row>
      <xdr:rowOff>76217</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83017" y="53911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53</xdr:row>
      <xdr:rowOff>168927</xdr:rowOff>
    </xdr:from>
    <xdr:ext cx="46717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136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51</xdr:row>
      <xdr:rowOff>130827</xdr:rowOff>
    </xdr:from>
    <xdr:ext cx="46717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136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135636</xdr:rowOff>
    </xdr:from>
    <xdr:to>
      <xdr:col>54</xdr:col>
      <xdr:colOff>189865</xdr:colOff>
      <xdr:row>59</xdr:row>
      <xdr:rowOff>39751</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879586"/>
          <a:ext cx="1270" cy="1275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43578</xdr:rowOff>
    </xdr:from>
    <xdr:ext cx="313932"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5912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39751</xdr:rowOff>
    </xdr:from>
    <xdr:to>
      <xdr:col>55</xdr:col>
      <xdr:colOff>88900</xdr:colOff>
      <xdr:row>59</xdr:row>
      <xdr:rowOff>39751</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55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82313</xdr:rowOff>
    </xdr:from>
    <xdr:ext cx="534377"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65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135636</xdr:rowOff>
    </xdr:from>
    <xdr:to>
      <xdr:col>55</xdr:col>
      <xdr:colOff>88900</xdr:colOff>
      <xdr:row>51</xdr:row>
      <xdr:rowOff>135636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879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3429</xdr:rowOff>
    </xdr:from>
    <xdr:to>
      <xdr:col>55</xdr:col>
      <xdr:colOff>0</xdr:colOff>
      <xdr:row>56</xdr:row>
      <xdr:rowOff>31877</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9639300" y="9604629"/>
          <a:ext cx="838200" cy="28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18813</xdr:rowOff>
    </xdr:from>
    <xdr:ext cx="469744"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7914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40386</xdr:rowOff>
    </xdr:from>
    <xdr:to>
      <xdr:col>55</xdr:col>
      <xdr:colOff>50800</xdr:colOff>
      <xdr:row>57</xdr:row>
      <xdr:rowOff>141986</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81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31877</xdr:rowOff>
    </xdr:from>
    <xdr:to>
      <xdr:col>50</xdr:col>
      <xdr:colOff>114300</xdr:colOff>
      <xdr:row>56</xdr:row>
      <xdr:rowOff>62611</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9633077"/>
          <a:ext cx="889000" cy="30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51181</xdr:rowOff>
    </xdr:from>
    <xdr:to>
      <xdr:col>50</xdr:col>
      <xdr:colOff>165100</xdr:colOff>
      <xdr:row>57</xdr:row>
      <xdr:rowOff>152781</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823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143908</xdr:rowOff>
    </xdr:from>
    <xdr:ext cx="469744"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04428" y="9916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62103</xdr:rowOff>
    </xdr:from>
    <xdr:to>
      <xdr:col>45</xdr:col>
      <xdr:colOff>177800</xdr:colOff>
      <xdr:row>56</xdr:row>
      <xdr:rowOff>62611</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7861300" y="9663303"/>
          <a:ext cx="889000" cy="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52451</xdr:rowOff>
    </xdr:from>
    <xdr:to>
      <xdr:col>46</xdr:col>
      <xdr:colOff>38100</xdr:colOff>
      <xdr:row>57</xdr:row>
      <xdr:rowOff>154051</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82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145178</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15428" y="9917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62103</xdr:rowOff>
    </xdr:from>
    <xdr:to>
      <xdr:col>41</xdr:col>
      <xdr:colOff>50800</xdr:colOff>
      <xdr:row>56</xdr:row>
      <xdr:rowOff>73787</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6972300" y="9663303"/>
          <a:ext cx="889000" cy="11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58547</xdr:rowOff>
    </xdr:from>
    <xdr:to>
      <xdr:col>41</xdr:col>
      <xdr:colOff>101600</xdr:colOff>
      <xdr:row>57</xdr:row>
      <xdr:rowOff>160147</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83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151274</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26428" y="9923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58547</xdr:rowOff>
    </xdr:from>
    <xdr:to>
      <xdr:col>36</xdr:col>
      <xdr:colOff>165100</xdr:colOff>
      <xdr:row>57</xdr:row>
      <xdr:rowOff>160147</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83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151274</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37428" y="9923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124079</xdr:rowOff>
    </xdr:from>
    <xdr:to>
      <xdr:col>55</xdr:col>
      <xdr:colOff>50800</xdr:colOff>
      <xdr:row>56</xdr:row>
      <xdr:rowOff>54229</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553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146956</xdr:rowOff>
    </xdr:from>
    <xdr:ext cx="469744"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405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152527</xdr:rowOff>
    </xdr:from>
    <xdr:to>
      <xdr:col>50</xdr:col>
      <xdr:colOff>165100</xdr:colOff>
      <xdr:row>56</xdr:row>
      <xdr:rowOff>82677</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58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99204</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404428" y="9357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11811</xdr:rowOff>
    </xdr:from>
    <xdr:to>
      <xdr:col>46</xdr:col>
      <xdr:colOff>38100</xdr:colOff>
      <xdr:row>56</xdr:row>
      <xdr:rowOff>113411</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613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129938</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515428" y="9388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11303</xdr:rowOff>
    </xdr:from>
    <xdr:to>
      <xdr:col>41</xdr:col>
      <xdr:colOff>101600</xdr:colOff>
      <xdr:row>56</xdr:row>
      <xdr:rowOff>112903</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612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129430</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626428" y="938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22987</xdr:rowOff>
    </xdr:from>
    <xdr:to>
      <xdr:col>36</xdr:col>
      <xdr:colOff>165100</xdr:colOff>
      <xdr:row>56</xdr:row>
      <xdr:rowOff>124587</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62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141114</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37428" y="9399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65209</xdr:rowOff>
    </xdr:from>
    <xdr:to>
      <xdr:col>54</xdr:col>
      <xdr:colOff>189865</xdr:colOff>
      <xdr:row>79</xdr:row>
      <xdr:rowOff>61616</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238159"/>
          <a:ext cx="1270" cy="1368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65443</xdr:rowOff>
    </xdr:from>
    <xdr:ext cx="469744"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609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61616</xdr:rowOff>
    </xdr:from>
    <xdr:to>
      <xdr:col>55</xdr:col>
      <xdr:colOff>88900</xdr:colOff>
      <xdr:row>79</xdr:row>
      <xdr:rowOff>61616</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606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11886</xdr:rowOff>
    </xdr:from>
    <xdr:ext cx="599010"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2013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129,093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65209</xdr:rowOff>
    </xdr:from>
    <xdr:to>
      <xdr:col>55</xdr:col>
      <xdr:colOff>88900</xdr:colOff>
      <xdr:row>71</xdr:row>
      <xdr:rowOff>65209</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238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104583</xdr:rowOff>
    </xdr:from>
    <xdr:to>
      <xdr:col>55</xdr:col>
      <xdr:colOff>0</xdr:colOff>
      <xdr:row>78</xdr:row>
      <xdr:rowOff>120411</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9639300" y="13477683"/>
          <a:ext cx="838200" cy="15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53157</xdr:rowOff>
    </xdr:from>
    <xdr:ext cx="534377"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0833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30280</xdr:rowOff>
    </xdr:from>
    <xdr:to>
      <xdr:col>55</xdr:col>
      <xdr:colOff>50800</xdr:colOff>
      <xdr:row>77</xdr:row>
      <xdr:rowOff>131880</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23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115044</xdr:rowOff>
    </xdr:from>
    <xdr:to>
      <xdr:col>50</xdr:col>
      <xdr:colOff>114300</xdr:colOff>
      <xdr:row>78</xdr:row>
      <xdr:rowOff>120411</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8750300" y="13488144"/>
          <a:ext cx="889000" cy="5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134457</xdr:rowOff>
    </xdr:from>
    <xdr:to>
      <xdr:col>50</xdr:col>
      <xdr:colOff>165100</xdr:colOff>
      <xdr:row>77</xdr:row>
      <xdr:rowOff>64607</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16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81134</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72111" y="1293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67942</xdr:rowOff>
    </xdr:from>
    <xdr:to>
      <xdr:col>45</xdr:col>
      <xdr:colOff>177800</xdr:colOff>
      <xdr:row>78</xdr:row>
      <xdr:rowOff>115044</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7861300" y="13441042"/>
          <a:ext cx="889000" cy="47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16923</xdr:rowOff>
    </xdr:from>
    <xdr:to>
      <xdr:col>46</xdr:col>
      <xdr:colOff>38100</xdr:colOff>
      <xdr:row>76</xdr:row>
      <xdr:rowOff>118523</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047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135051</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3111" y="12822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67942</xdr:rowOff>
    </xdr:from>
    <xdr:to>
      <xdr:col>41</xdr:col>
      <xdr:colOff>50800</xdr:colOff>
      <xdr:row>78</xdr:row>
      <xdr:rowOff>113074</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6972300" y="13441042"/>
          <a:ext cx="889000" cy="45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45771</xdr:rowOff>
    </xdr:from>
    <xdr:to>
      <xdr:col>41</xdr:col>
      <xdr:colOff>101600</xdr:colOff>
      <xdr:row>76</xdr:row>
      <xdr:rowOff>147371</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07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163898</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4111" y="1285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132922</xdr:rowOff>
    </xdr:from>
    <xdr:to>
      <xdr:col>36</xdr:col>
      <xdr:colOff>165100</xdr:colOff>
      <xdr:row>78</xdr:row>
      <xdr:rowOff>63072</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33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79599</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5111" y="1310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53783</xdr:rowOff>
    </xdr:from>
    <xdr:to>
      <xdr:col>55</xdr:col>
      <xdr:colOff>50800</xdr:colOff>
      <xdr:row>78</xdr:row>
      <xdr:rowOff>155383</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426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32210</xdr:rowOff>
    </xdr:from>
    <xdr:ext cx="534377"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340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69611</xdr:rowOff>
    </xdr:from>
    <xdr:to>
      <xdr:col>50</xdr:col>
      <xdr:colOff>165100</xdr:colOff>
      <xdr:row>78</xdr:row>
      <xdr:rowOff>171211</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44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162338</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372111" y="13535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64244</xdr:rowOff>
    </xdr:from>
    <xdr:to>
      <xdr:col>46</xdr:col>
      <xdr:colOff>38100</xdr:colOff>
      <xdr:row>78</xdr:row>
      <xdr:rowOff>165844</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3437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156971</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483111" y="13530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17142</xdr:rowOff>
    </xdr:from>
    <xdr:to>
      <xdr:col>41</xdr:col>
      <xdr:colOff>101600</xdr:colOff>
      <xdr:row>78</xdr:row>
      <xdr:rowOff>118742</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390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109869</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594111" y="13482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62274</xdr:rowOff>
    </xdr:from>
    <xdr:to>
      <xdr:col>36</xdr:col>
      <xdr:colOff>165100</xdr:colOff>
      <xdr:row>78</xdr:row>
      <xdr:rowOff>163874</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43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155001</xdr:rowOff>
    </xdr:from>
    <xdr:ext cx="534377"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05111" y="13528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a:extLst>
            <a:ext uri="{FF2B5EF4-FFF2-40B4-BE49-F238E27FC236}">
              <a16:creationId xmlns:a16="http://schemas.microsoft.com/office/drawing/2014/main" id="{00000000-0008-0000-07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16188</xdr:rowOff>
    </xdr:from>
    <xdr:to>
      <xdr:col>54</xdr:col>
      <xdr:colOff>189865</xdr:colOff>
      <xdr:row>98</xdr:row>
      <xdr:rowOff>160138</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10475595" y="15618138"/>
          <a:ext cx="1270" cy="1344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163965</xdr:rowOff>
    </xdr:from>
    <xdr:ext cx="534377" cy="259045"/>
    <xdr:sp macro="" textlink="">
      <xdr:nvSpPr>
        <xdr:cNvPr id="460" name="土木費最小値テキスト">
          <a:extLst>
            <a:ext uri="{FF2B5EF4-FFF2-40B4-BE49-F238E27FC236}">
              <a16:creationId xmlns:a16="http://schemas.microsoft.com/office/drawing/2014/main" id="{00000000-0008-0000-0700-0000CC010000}"/>
            </a:ext>
          </a:extLst>
        </xdr:cNvPr>
        <xdr:cNvSpPr txBox="1"/>
      </xdr:nvSpPr>
      <xdr:spPr>
        <a:xfrm>
          <a:off x="10528300" y="16966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160138</xdr:rowOff>
    </xdr:from>
    <xdr:to>
      <xdr:col>55</xdr:col>
      <xdr:colOff>88900</xdr:colOff>
      <xdr:row>98</xdr:row>
      <xdr:rowOff>160138</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6962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134315</xdr:rowOff>
    </xdr:from>
    <xdr:ext cx="534377" cy="259045"/>
    <xdr:sp macro="" textlink="">
      <xdr:nvSpPr>
        <xdr:cNvPr id="462" name="土木費最大値テキスト">
          <a:extLst>
            <a:ext uri="{FF2B5EF4-FFF2-40B4-BE49-F238E27FC236}">
              <a16:creationId xmlns:a16="http://schemas.microsoft.com/office/drawing/2014/main" id="{00000000-0008-0000-0700-0000CE010000}"/>
            </a:ext>
          </a:extLst>
        </xdr:cNvPr>
        <xdr:cNvSpPr txBox="1"/>
      </xdr:nvSpPr>
      <xdr:spPr>
        <a:xfrm>
          <a:off x="10528300" y="15393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97,903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16188</xdr:rowOff>
    </xdr:from>
    <xdr:to>
      <xdr:col>55</xdr:col>
      <xdr:colOff>88900</xdr:colOff>
      <xdr:row>91</xdr:row>
      <xdr:rowOff>16188</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5618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16188</xdr:rowOff>
    </xdr:from>
    <xdr:to>
      <xdr:col>55</xdr:col>
      <xdr:colOff>0</xdr:colOff>
      <xdr:row>91</xdr:row>
      <xdr:rowOff>160548</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9639300" y="15618138"/>
          <a:ext cx="838200" cy="144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14612</xdr:rowOff>
    </xdr:from>
    <xdr:ext cx="534377" cy="259045"/>
    <xdr:sp macro="" textlink="">
      <xdr:nvSpPr>
        <xdr:cNvPr id="465" name="土木費平均値テキスト">
          <a:extLst>
            <a:ext uri="{FF2B5EF4-FFF2-40B4-BE49-F238E27FC236}">
              <a16:creationId xmlns:a16="http://schemas.microsoft.com/office/drawing/2014/main" id="{00000000-0008-0000-0700-0000D1010000}"/>
            </a:ext>
          </a:extLst>
        </xdr:cNvPr>
        <xdr:cNvSpPr txBox="1"/>
      </xdr:nvSpPr>
      <xdr:spPr>
        <a:xfrm>
          <a:off x="10528300" y="163023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36185</xdr:rowOff>
    </xdr:from>
    <xdr:to>
      <xdr:col>55</xdr:col>
      <xdr:colOff>50800</xdr:colOff>
      <xdr:row>95</xdr:row>
      <xdr:rowOff>137785</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10426700" y="1632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160548</xdr:rowOff>
    </xdr:from>
    <xdr:to>
      <xdr:col>50</xdr:col>
      <xdr:colOff>114300</xdr:colOff>
      <xdr:row>92</xdr:row>
      <xdr:rowOff>158789</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8750300" y="15762498"/>
          <a:ext cx="889000" cy="169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6970</xdr:rowOff>
    </xdr:from>
    <xdr:to>
      <xdr:col>50</xdr:col>
      <xdr:colOff>165100</xdr:colOff>
      <xdr:row>95</xdr:row>
      <xdr:rowOff>108570</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9588500" y="1629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99697</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9372111" y="16387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158789</xdr:rowOff>
    </xdr:from>
    <xdr:to>
      <xdr:col>45</xdr:col>
      <xdr:colOff>177800</xdr:colOff>
      <xdr:row>93</xdr:row>
      <xdr:rowOff>69794</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7861300" y="15932189"/>
          <a:ext cx="889000" cy="8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119830</xdr:rowOff>
    </xdr:from>
    <xdr:to>
      <xdr:col>46</xdr:col>
      <xdr:colOff>38100</xdr:colOff>
      <xdr:row>95</xdr:row>
      <xdr:rowOff>49980</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99500" y="16236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41107</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83111" y="16328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69794</xdr:rowOff>
    </xdr:from>
    <xdr:to>
      <xdr:col>41</xdr:col>
      <xdr:colOff>50800</xdr:colOff>
      <xdr:row>93</xdr:row>
      <xdr:rowOff>146124</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6972300" y="16014644"/>
          <a:ext cx="889000" cy="7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62748</xdr:rowOff>
    </xdr:from>
    <xdr:to>
      <xdr:col>41</xdr:col>
      <xdr:colOff>101600</xdr:colOff>
      <xdr:row>95</xdr:row>
      <xdr:rowOff>164348</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10500" y="1635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155475</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594111" y="16443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85700</xdr:rowOff>
    </xdr:from>
    <xdr:to>
      <xdr:col>36</xdr:col>
      <xdr:colOff>165100</xdr:colOff>
      <xdr:row>96</xdr:row>
      <xdr:rowOff>15850</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6921500" y="1637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6977</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05111" y="1646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90</xdr:row>
      <xdr:rowOff>136838</xdr:rowOff>
    </xdr:from>
    <xdr:to>
      <xdr:col>55</xdr:col>
      <xdr:colOff>50800</xdr:colOff>
      <xdr:row>91</xdr:row>
      <xdr:rowOff>66988</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10426700" y="1556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89865</xdr:rowOff>
    </xdr:from>
    <xdr:ext cx="534377" cy="259045"/>
    <xdr:sp macro="" textlink="">
      <xdr:nvSpPr>
        <xdr:cNvPr id="484" name="土木費該当値テキスト">
          <a:extLst>
            <a:ext uri="{FF2B5EF4-FFF2-40B4-BE49-F238E27FC236}">
              <a16:creationId xmlns:a16="http://schemas.microsoft.com/office/drawing/2014/main" id="{00000000-0008-0000-0700-0000E4010000}"/>
            </a:ext>
          </a:extLst>
        </xdr:cNvPr>
        <xdr:cNvSpPr txBox="1"/>
      </xdr:nvSpPr>
      <xdr:spPr>
        <a:xfrm>
          <a:off x="10528300" y="15520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91</xdr:row>
      <xdr:rowOff>109748</xdr:rowOff>
    </xdr:from>
    <xdr:to>
      <xdr:col>50</xdr:col>
      <xdr:colOff>165100</xdr:colOff>
      <xdr:row>92</xdr:row>
      <xdr:rowOff>39898</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9588500" y="1571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90</xdr:row>
      <xdr:rowOff>56425</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9372111" y="15486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107989</xdr:rowOff>
    </xdr:from>
    <xdr:to>
      <xdr:col>46</xdr:col>
      <xdr:colOff>38100</xdr:colOff>
      <xdr:row>93</xdr:row>
      <xdr:rowOff>38139</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8699500" y="15881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54666</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8483111" y="1565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18994</xdr:rowOff>
    </xdr:from>
    <xdr:to>
      <xdr:col>41</xdr:col>
      <xdr:colOff>101600</xdr:colOff>
      <xdr:row>93</xdr:row>
      <xdr:rowOff>120594</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7810500" y="1596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137121</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594111" y="15739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95324</xdr:rowOff>
    </xdr:from>
    <xdr:to>
      <xdr:col>36</xdr:col>
      <xdr:colOff>165100</xdr:colOff>
      <xdr:row>94</xdr:row>
      <xdr:rowOff>25474</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6921500" y="1604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42001</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6705111" y="1581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10922</xdr:rowOff>
    </xdr:from>
    <xdr:to>
      <xdr:col>85</xdr:col>
      <xdr:colOff>126364</xdr:colOff>
      <xdr:row>39</xdr:row>
      <xdr:rowOff>77026</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154422"/>
          <a:ext cx="1269" cy="1609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80853</xdr:rowOff>
    </xdr:from>
    <xdr:ext cx="469744"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767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77026</xdr:rowOff>
    </xdr:from>
    <xdr:to>
      <xdr:col>86</xdr:col>
      <xdr:colOff>25400</xdr:colOff>
      <xdr:row>39</xdr:row>
      <xdr:rowOff>77026</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763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129049</xdr:rowOff>
    </xdr:from>
    <xdr:ext cx="534377"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4929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18,276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10922</xdr:rowOff>
    </xdr:from>
    <xdr:to>
      <xdr:col>86</xdr:col>
      <xdr:colOff>25400</xdr:colOff>
      <xdr:row>30</xdr:row>
      <xdr:rowOff>10922</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15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95123</xdr:rowOff>
    </xdr:from>
    <xdr:to>
      <xdr:col>85</xdr:col>
      <xdr:colOff>127000</xdr:colOff>
      <xdr:row>36</xdr:row>
      <xdr:rowOff>109601</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5481300" y="6267323"/>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87774</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59170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64897</xdr:rowOff>
    </xdr:from>
    <xdr:to>
      <xdr:col>85</xdr:col>
      <xdr:colOff>177800</xdr:colOff>
      <xdr:row>35</xdr:row>
      <xdr:rowOff>166497</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06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113983</xdr:rowOff>
    </xdr:from>
    <xdr:to>
      <xdr:col>81</xdr:col>
      <xdr:colOff>50800</xdr:colOff>
      <xdr:row>36</xdr:row>
      <xdr:rowOff>109601</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4592300" y="5600383"/>
          <a:ext cx="889000" cy="681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76708</xdr:rowOff>
    </xdr:from>
    <xdr:to>
      <xdr:col>81</xdr:col>
      <xdr:colOff>101600</xdr:colOff>
      <xdr:row>37</xdr:row>
      <xdr:rowOff>6858</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248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169435</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341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113983</xdr:rowOff>
    </xdr:from>
    <xdr:to>
      <xdr:col>76</xdr:col>
      <xdr:colOff>114300</xdr:colOff>
      <xdr:row>34</xdr:row>
      <xdr:rowOff>149987</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3703300" y="5600383"/>
          <a:ext cx="889000" cy="378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32131</xdr:rowOff>
    </xdr:from>
    <xdr:to>
      <xdr:col>76</xdr:col>
      <xdr:colOff>165100</xdr:colOff>
      <xdr:row>36</xdr:row>
      <xdr:rowOff>133731</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20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124858</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297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64643</xdr:rowOff>
    </xdr:from>
    <xdr:to>
      <xdr:col>71</xdr:col>
      <xdr:colOff>177800</xdr:colOff>
      <xdr:row>34</xdr:row>
      <xdr:rowOff>149987</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2814300" y="5893943"/>
          <a:ext cx="889000" cy="85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66802</xdr:rowOff>
    </xdr:from>
    <xdr:to>
      <xdr:col>72</xdr:col>
      <xdr:colOff>38100</xdr:colOff>
      <xdr:row>36</xdr:row>
      <xdr:rowOff>168402</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239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159529</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331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127381</xdr:rowOff>
    </xdr:from>
    <xdr:to>
      <xdr:col>67</xdr:col>
      <xdr:colOff>101600</xdr:colOff>
      <xdr:row>36</xdr:row>
      <xdr:rowOff>57531</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12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48658</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220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44323</xdr:rowOff>
    </xdr:from>
    <xdr:to>
      <xdr:col>85</xdr:col>
      <xdr:colOff>177800</xdr:colOff>
      <xdr:row>36</xdr:row>
      <xdr:rowOff>145923</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216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22750</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194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58801</xdr:rowOff>
    </xdr:from>
    <xdr:to>
      <xdr:col>81</xdr:col>
      <xdr:colOff>101600</xdr:colOff>
      <xdr:row>36</xdr:row>
      <xdr:rowOff>160401</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231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5478</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006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63183</xdr:rowOff>
    </xdr:from>
    <xdr:to>
      <xdr:col>76</xdr:col>
      <xdr:colOff>165100</xdr:colOff>
      <xdr:row>32</xdr:row>
      <xdr:rowOff>164783</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5549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9860</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532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99187</xdr:rowOff>
    </xdr:from>
    <xdr:to>
      <xdr:col>72</xdr:col>
      <xdr:colOff>38100</xdr:colOff>
      <xdr:row>35</xdr:row>
      <xdr:rowOff>29337</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592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45864</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5703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13843</xdr:rowOff>
    </xdr:from>
    <xdr:to>
      <xdr:col>67</xdr:col>
      <xdr:colOff>101600</xdr:colOff>
      <xdr:row>34</xdr:row>
      <xdr:rowOff>115443</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584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131970</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5618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a:extLst>
            <a:ext uri="{FF2B5EF4-FFF2-40B4-BE49-F238E27FC236}">
              <a16:creationId xmlns:a16="http://schemas.microsoft.com/office/drawing/2014/main" id="{00000000-0008-0000-0700-00003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125755</xdr:rowOff>
    </xdr:from>
    <xdr:to>
      <xdr:col>85</xdr:col>
      <xdr:colOff>126364</xdr:colOff>
      <xdr:row>57</xdr:row>
      <xdr:rowOff>160007</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6317595" y="8698255"/>
          <a:ext cx="1269" cy="1234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163834</xdr:rowOff>
    </xdr:from>
    <xdr:ext cx="534377" cy="259045"/>
    <xdr:sp macro="" textlink="">
      <xdr:nvSpPr>
        <xdr:cNvPr id="576" name="教育費最小値テキスト">
          <a:extLst>
            <a:ext uri="{FF2B5EF4-FFF2-40B4-BE49-F238E27FC236}">
              <a16:creationId xmlns:a16="http://schemas.microsoft.com/office/drawing/2014/main" id="{00000000-0008-0000-0700-000040020000}"/>
            </a:ext>
          </a:extLst>
        </xdr:cNvPr>
        <xdr:cNvSpPr txBox="1"/>
      </xdr:nvSpPr>
      <xdr:spPr>
        <a:xfrm>
          <a:off x="16370300" y="9936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160007</xdr:rowOff>
    </xdr:from>
    <xdr:to>
      <xdr:col>86</xdr:col>
      <xdr:colOff>25400</xdr:colOff>
      <xdr:row>57</xdr:row>
      <xdr:rowOff>160007</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9932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72432</xdr:rowOff>
    </xdr:from>
    <xdr:ext cx="599010" cy="259045"/>
    <xdr:sp macro="" textlink="">
      <xdr:nvSpPr>
        <xdr:cNvPr id="578" name="教育費最大値テキスト">
          <a:extLst>
            <a:ext uri="{FF2B5EF4-FFF2-40B4-BE49-F238E27FC236}">
              <a16:creationId xmlns:a16="http://schemas.microsoft.com/office/drawing/2014/main" id="{00000000-0008-0000-0700-000042020000}"/>
            </a:ext>
          </a:extLst>
        </xdr:cNvPr>
        <xdr:cNvSpPr txBox="1"/>
      </xdr:nvSpPr>
      <xdr:spPr>
        <a:xfrm>
          <a:off x="16370300" y="8473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108,366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125755</xdr:rowOff>
    </xdr:from>
    <xdr:to>
      <xdr:col>86</xdr:col>
      <xdr:colOff>25400</xdr:colOff>
      <xdr:row>50</xdr:row>
      <xdr:rowOff>125755</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8698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47803</xdr:rowOff>
    </xdr:from>
    <xdr:to>
      <xdr:col>85</xdr:col>
      <xdr:colOff>127000</xdr:colOff>
      <xdr:row>53</xdr:row>
      <xdr:rowOff>77139</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5481300" y="9134653"/>
          <a:ext cx="838200" cy="29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118686</xdr:rowOff>
    </xdr:from>
    <xdr:ext cx="534377" cy="259045"/>
    <xdr:sp macro="" textlink="">
      <xdr:nvSpPr>
        <xdr:cNvPr id="581" name="教育費平均値テキスト">
          <a:extLst>
            <a:ext uri="{FF2B5EF4-FFF2-40B4-BE49-F238E27FC236}">
              <a16:creationId xmlns:a16="http://schemas.microsoft.com/office/drawing/2014/main" id="{00000000-0008-0000-0700-000045020000}"/>
            </a:ext>
          </a:extLst>
        </xdr:cNvPr>
        <xdr:cNvSpPr txBox="1"/>
      </xdr:nvSpPr>
      <xdr:spPr>
        <a:xfrm>
          <a:off x="16370300" y="9205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140259</xdr:rowOff>
    </xdr:from>
    <xdr:to>
      <xdr:col>85</xdr:col>
      <xdr:colOff>177800</xdr:colOff>
      <xdr:row>54</xdr:row>
      <xdr:rowOff>70409</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6268700" y="9227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77139</xdr:rowOff>
    </xdr:from>
    <xdr:to>
      <xdr:col>81</xdr:col>
      <xdr:colOff>50800</xdr:colOff>
      <xdr:row>54</xdr:row>
      <xdr:rowOff>157683</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4592300" y="9163989"/>
          <a:ext cx="889000" cy="251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35255</xdr:rowOff>
    </xdr:from>
    <xdr:to>
      <xdr:col>81</xdr:col>
      <xdr:colOff>101600</xdr:colOff>
      <xdr:row>54</xdr:row>
      <xdr:rowOff>136855</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5430500" y="9293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127982</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14111" y="9386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51651</xdr:rowOff>
    </xdr:from>
    <xdr:to>
      <xdr:col>76</xdr:col>
      <xdr:colOff>114300</xdr:colOff>
      <xdr:row>54</xdr:row>
      <xdr:rowOff>157683</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3703300" y="9309951"/>
          <a:ext cx="889000" cy="10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109931</xdr:rowOff>
    </xdr:from>
    <xdr:to>
      <xdr:col>76</xdr:col>
      <xdr:colOff>165100</xdr:colOff>
      <xdr:row>55</xdr:row>
      <xdr:rowOff>40081</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4541500" y="9368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31208</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325111" y="9460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51651</xdr:rowOff>
    </xdr:from>
    <xdr:to>
      <xdr:col>71</xdr:col>
      <xdr:colOff>177800</xdr:colOff>
      <xdr:row>55</xdr:row>
      <xdr:rowOff>97333</xdr:rowOff>
    </xdr:to>
    <xdr:cxnSp macro="">
      <xdr:nvCxnSpPr>
        <xdr:cNvPr id="589" name="直線コネクタ 588">
          <a:extLst>
            <a:ext uri="{FF2B5EF4-FFF2-40B4-BE49-F238E27FC236}">
              <a16:creationId xmlns:a16="http://schemas.microsoft.com/office/drawing/2014/main" id="{00000000-0008-0000-0700-00004D020000}"/>
            </a:ext>
          </a:extLst>
        </xdr:cNvPr>
        <xdr:cNvCxnSpPr/>
      </xdr:nvCxnSpPr>
      <xdr:spPr>
        <a:xfrm flipV="1">
          <a:off x="12814300" y="9309951"/>
          <a:ext cx="889000" cy="217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30835</xdr:rowOff>
    </xdr:from>
    <xdr:to>
      <xdr:col>72</xdr:col>
      <xdr:colOff>38100</xdr:colOff>
      <xdr:row>54</xdr:row>
      <xdr:rowOff>132435</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3652500" y="9289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123562</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36111" y="938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73889</xdr:rowOff>
    </xdr:from>
    <xdr:to>
      <xdr:col>67</xdr:col>
      <xdr:colOff>101600</xdr:colOff>
      <xdr:row>56</xdr:row>
      <xdr:rowOff>4039</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2763500" y="950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166616</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47111" y="9596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168453</xdr:rowOff>
    </xdr:from>
    <xdr:to>
      <xdr:col>85</xdr:col>
      <xdr:colOff>177800</xdr:colOff>
      <xdr:row>53</xdr:row>
      <xdr:rowOff>98603</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6268700" y="9083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19880</xdr:rowOff>
    </xdr:from>
    <xdr:ext cx="534377" cy="259045"/>
    <xdr:sp macro="" textlink="">
      <xdr:nvSpPr>
        <xdr:cNvPr id="600" name="教育費該当値テキスト">
          <a:extLst>
            <a:ext uri="{FF2B5EF4-FFF2-40B4-BE49-F238E27FC236}">
              <a16:creationId xmlns:a16="http://schemas.microsoft.com/office/drawing/2014/main" id="{00000000-0008-0000-0700-000058020000}"/>
            </a:ext>
          </a:extLst>
        </xdr:cNvPr>
        <xdr:cNvSpPr txBox="1"/>
      </xdr:nvSpPr>
      <xdr:spPr>
        <a:xfrm>
          <a:off x="16370300" y="893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26339</xdr:rowOff>
    </xdr:from>
    <xdr:to>
      <xdr:col>81</xdr:col>
      <xdr:colOff>101600</xdr:colOff>
      <xdr:row>53</xdr:row>
      <xdr:rowOff>127939</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5430500" y="911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51</xdr:row>
      <xdr:rowOff>144466</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14111" y="8888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106883</xdr:rowOff>
    </xdr:from>
    <xdr:to>
      <xdr:col>76</xdr:col>
      <xdr:colOff>165100</xdr:colOff>
      <xdr:row>55</xdr:row>
      <xdr:rowOff>37033</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4541500" y="9365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53560</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4325111" y="9140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851</xdr:rowOff>
    </xdr:from>
    <xdr:to>
      <xdr:col>72</xdr:col>
      <xdr:colOff>38100</xdr:colOff>
      <xdr:row>54</xdr:row>
      <xdr:rowOff>102451</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3652500" y="925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118978</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3436111" y="9034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46533</xdr:rowOff>
    </xdr:from>
    <xdr:to>
      <xdr:col>67</xdr:col>
      <xdr:colOff>101600</xdr:colOff>
      <xdr:row>55</xdr:row>
      <xdr:rowOff>148133</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2763500" y="9476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164660</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547111" y="9251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a:extLst>
            <a:ext uri="{FF2B5EF4-FFF2-40B4-BE49-F238E27FC236}">
              <a16:creationId xmlns:a16="http://schemas.microsoft.com/office/drawing/2014/main" id="{00000000-0008-0000-0700-00007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130229</xdr:rowOff>
    </xdr:from>
    <xdr:to>
      <xdr:col>85</xdr:col>
      <xdr:colOff>126364</xdr:colOff>
      <xdr:row>79</xdr:row>
      <xdr:rowOff>98879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6317595" y="12131729"/>
          <a:ext cx="1269" cy="1511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5" name="災害復旧費最小値テキスト">
          <a:extLst>
            <a:ext uri="{FF2B5EF4-FFF2-40B4-BE49-F238E27FC236}">
              <a16:creationId xmlns:a16="http://schemas.microsoft.com/office/drawing/2014/main" id="{00000000-0008-0000-0700-00007B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76906</xdr:rowOff>
    </xdr:from>
    <xdr:ext cx="534377" cy="259045"/>
    <xdr:sp macro="" textlink="">
      <xdr:nvSpPr>
        <xdr:cNvPr id="637" name="災害復旧費最大値テキスト">
          <a:extLst>
            <a:ext uri="{FF2B5EF4-FFF2-40B4-BE49-F238E27FC236}">
              <a16:creationId xmlns:a16="http://schemas.microsoft.com/office/drawing/2014/main" id="{00000000-0008-0000-0700-00007D020000}"/>
            </a:ext>
          </a:extLst>
        </xdr:cNvPr>
        <xdr:cNvSpPr txBox="1"/>
      </xdr:nvSpPr>
      <xdr:spPr>
        <a:xfrm>
          <a:off x="16370300" y="11906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130229</xdr:rowOff>
    </xdr:from>
    <xdr:to>
      <xdr:col>86</xdr:col>
      <xdr:colOff>25400</xdr:colOff>
      <xdr:row>70</xdr:row>
      <xdr:rowOff>130229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2131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123916</xdr:rowOff>
    </xdr:from>
    <xdr:to>
      <xdr:col>85</xdr:col>
      <xdr:colOff>127000</xdr:colOff>
      <xdr:row>78</xdr:row>
      <xdr:rowOff>45213</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5481300" y="13154116"/>
          <a:ext cx="838200" cy="264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97153</xdr:rowOff>
    </xdr:from>
    <xdr:ext cx="378565" cy="259045"/>
    <xdr:sp macro="" textlink="">
      <xdr:nvSpPr>
        <xdr:cNvPr id="640" name="災害復旧費平均値テキスト">
          <a:extLst>
            <a:ext uri="{FF2B5EF4-FFF2-40B4-BE49-F238E27FC236}">
              <a16:creationId xmlns:a16="http://schemas.microsoft.com/office/drawing/2014/main" id="{00000000-0008-0000-0700-000080020000}"/>
            </a:ext>
          </a:extLst>
        </xdr:cNvPr>
        <xdr:cNvSpPr txBox="1"/>
      </xdr:nvSpPr>
      <xdr:spPr>
        <a:xfrm>
          <a:off x="16370300" y="134702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118726</xdr:rowOff>
    </xdr:from>
    <xdr:to>
      <xdr:col>85</xdr:col>
      <xdr:colOff>177800</xdr:colOff>
      <xdr:row>79</xdr:row>
      <xdr:rowOff>48876</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6268700" y="13491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130011</xdr:rowOff>
    </xdr:from>
    <xdr:to>
      <xdr:col>81</xdr:col>
      <xdr:colOff>50800</xdr:colOff>
      <xdr:row>76</xdr:row>
      <xdr:rowOff>123916</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4592300" y="12988761"/>
          <a:ext cx="889000" cy="165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124169</xdr:rowOff>
    </xdr:from>
    <xdr:to>
      <xdr:col>81</xdr:col>
      <xdr:colOff>101600</xdr:colOff>
      <xdr:row>79</xdr:row>
      <xdr:rowOff>54319</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5430500" y="13497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45446</xdr:rowOff>
    </xdr:from>
    <xdr:ext cx="378565"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2017" y="13589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130011</xdr:rowOff>
    </xdr:from>
    <xdr:to>
      <xdr:col>76</xdr:col>
      <xdr:colOff>114300</xdr:colOff>
      <xdr:row>76</xdr:row>
      <xdr:rowOff>90388</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3703300" y="12988761"/>
          <a:ext cx="889000" cy="131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117638</xdr:rowOff>
    </xdr:from>
    <xdr:to>
      <xdr:col>76</xdr:col>
      <xdr:colOff>165100</xdr:colOff>
      <xdr:row>79</xdr:row>
      <xdr:rowOff>47788</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4541500" y="13490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38915</xdr:rowOff>
    </xdr:from>
    <xdr:ext cx="378565"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3017" y="135834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93001</xdr:rowOff>
    </xdr:from>
    <xdr:to>
      <xdr:col>71</xdr:col>
      <xdr:colOff>177800</xdr:colOff>
      <xdr:row>76</xdr:row>
      <xdr:rowOff>90388</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2814300" y="12951751"/>
          <a:ext cx="889000" cy="168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73551</xdr:rowOff>
    </xdr:from>
    <xdr:to>
      <xdr:col>72</xdr:col>
      <xdr:colOff>38100</xdr:colOff>
      <xdr:row>79</xdr:row>
      <xdr:rowOff>3701</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3652500" y="13446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166278</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68428" y="13539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37846</xdr:rowOff>
    </xdr:from>
    <xdr:to>
      <xdr:col>67</xdr:col>
      <xdr:colOff>101600</xdr:colOff>
      <xdr:row>78</xdr:row>
      <xdr:rowOff>139446</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2763500" y="13410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130573</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79428" y="13503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165863</xdr:rowOff>
    </xdr:from>
    <xdr:to>
      <xdr:col>85</xdr:col>
      <xdr:colOff>177800</xdr:colOff>
      <xdr:row>78</xdr:row>
      <xdr:rowOff>96013</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6268700" y="13367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17290</xdr:rowOff>
    </xdr:from>
    <xdr:ext cx="469744" cy="259045"/>
    <xdr:sp macro="" textlink="">
      <xdr:nvSpPr>
        <xdr:cNvPr id="659" name="災害復旧費該当値テキスト">
          <a:extLst>
            <a:ext uri="{FF2B5EF4-FFF2-40B4-BE49-F238E27FC236}">
              <a16:creationId xmlns:a16="http://schemas.microsoft.com/office/drawing/2014/main" id="{00000000-0008-0000-0700-000093020000}"/>
            </a:ext>
          </a:extLst>
        </xdr:cNvPr>
        <xdr:cNvSpPr txBox="1"/>
      </xdr:nvSpPr>
      <xdr:spPr>
        <a:xfrm>
          <a:off x="16370300" y="13218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73116</xdr:rowOff>
    </xdr:from>
    <xdr:to>
      <xdr:col>81</xdr:col>
      <xdr:colOff>101600</xdr:colOff>
      <xdr:row>77</xdr:row>
      <xdr:rowOff>3266</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5430500" y="13103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19793</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5246428" y="12878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79211</xdr:rowOff>
    </xdr:from>
    <xdr:to>
      <xdr:col>76</xdr:col>
      <xdr:colOff>165100</xdr:colOff>
      <xdr:row>76</xdr:row>
      <xdr:rowOff>9361</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4541500" y="12937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74</xdr:row>
      <xdr:rowOff>25888</xdr:rowOff>
    </xdr:from>
    <xdr:ext cx="469744"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357428" y="1271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39588</xdr:rowOff>
    </xdr:from>
    <xdr:to>
      <xdr:col>72</xdr:col>
      <xdr:colOff>38100</xdr:colOff>
      <xdr:row>76</xdr:row>
      <xdr:rowOff>141188</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3652500" y="13069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74</xdr:row>
      <xdr:rowOff>157715</xdr:rowOff>
    </xdr:from>
    <xdr:ext cx="469744"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3468428" y="12845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42201</xdr:rowOff>
    </xdr:from>
    <xdr:to>
      <xdr:col>67</xdr:col>
      <xdr:colOff>101600</xdr:colOff>
      <xdr:row>75</xdr:row>
      <xdr:rowOff>143801</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2763500" y="12900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73</xdr:row>
      <xdr:rowOff>160328</xdr:rowOff>
    </xdr:from>
    <xdr:ext cx="469744"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579428" y="12676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a:extLst>
            <a:ext uri="{FF2B5EF4-FFF2-40B4-BE49-F238E27FC236}">
              <a16:creationId xmlns:a16="http://schemas.microsoft.com/office/drawing/2014/main" id="{00000000-0008-0000-0700-0000B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139052</xdr:rowOff>
    </xdr:from>
    <xdr:to>
      <xdr:col>85</xdr:col>
      <xdr:colOff>126364</xdr:colOff>
      <xdr:row>99</xdr:row>
      <xdr:rowOff>89942</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6317595" y="15398102"/>
          <a:ext cx="1269" cy="1665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93769</xdr:rowOff>
    </xdr:from>
    <xdr:ext cx="534377" cy="259045"/>
    <xdr:sp macro="" textlink="">
      <xdr:nvSpPr>
        <xdr:cNvPr id="693" name="公債費最小値テキスト">
          <a:extLst>
            <a:ext uri="{FF2B5EF4-FFF2-40B4-BE49-F238E27FC236}">
              <a16:creationId xmlns:a16="http://schemas.microsoft.com/office/drawing/2014/main" id="{00000000-0008-0000-0700-0000B5020000}"/>
            </a:ext>
          </a:extLst>
        </xdr:cNvPr>
        <xdr:cNvSpPr txBox="1"/>
      </xdr:nvSpPr>
      <xdr:spPr>
        <a:xfrm>
          <a:off x="16370300" y="17067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89942</xdr:rowOff>
    </xdr:from>
    <xdr:to>
      <xdr:col>86</xdr:col>
      <xdr:colOff>25400</xdr:colOff>
      <xdr:row>99</xdr:row>
      <xdr:rowOff>89942</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7063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85729</xdr:rowOff>
    </xdr:from>
    <xdr:ext cx="534377" cy="259045"/>
    <xdr:sp macro="" textlink="">
      <xdr:nvSpPr>
        <xdr:cNvPr id="695" name="公債費最大値テキスト">
          <a:extLst>
            <a:ext uri="{FF2B5EF4-FFF2-40B4-BE49-F238E27FC236}">
              <a16:creationId xmlns:a16="http://schemas.microsoft.com/office/drawing/2014/main" id="{00000000-0008-0000-0700-0000B7020000}"/>
            </a:ext>
          </a:extLst>
        </xdr:cNvPr>
        <xdr:cNvSpPr txBox="1"/>
      </xdr:nvSpPr>
      <xdr:spPr>
        <a:xfrm>
          <a:off x="16370300" y="15173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82,517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139052</xdr:rowOff>
    </xdr:from>
    <xdr:to>
      <xdr:col>86</xdr:col>
      <xdr:colOff>25400</xdr:colOff>
      <xdr:row>89</xdr:row>
      <xdr:rowOff>139052</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5398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74168</xdr:rowOff>
    </xdr:from>
    <xdr:to>
      <xdr:col>85</xdr:col>
      <xdr:colOff>127000</xdr:colOff>
      <xdr:row>94</xdr:row>
      <xdr:rowOff>145035</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5481300" y="16190468"/>
          <a:ext cx="838200" cy="7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138231</xdr:rowOff>
    </xdr:from>
    <xdr:ext cx="534377" cy="259045"/>
    <xdr:sp macro="" textlink="">
      <xdr:nvSpPr>
        <xdr:cNvPr id="698" name="公債費平均値テキスト">
          <a:extLst>
            <a:ext uri="{FF2B5EF4-FFF2-40B4-BE49-F238E27FC236}">
              <a16:creationId xmlns:a16="http://schemas.microsoft.com/office/drawing/2014/main" id="{00000000-0008-0000-0700-0000BA020000}"/>
            </a:ext>
          </a:extLst>
        </xdr:cNvPr>
        <xdr:cNvSpPr txBox="1"/>
      </xdr:nvSpPr>
      <xdr:spPr>
        <a:xfrm>
          <a:off x="16370300" y="162545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159804</xdr:rowOff>
    </xdr:from>
    <xdr:to>
      <xdr:col>85</xdr:col>
      <xdr:colOff>177800</xdr:colOff>
      <xdr:row>95</xdr:row>
      <xdr:rowOff>89954</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6268700" y="1627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72416</xdr:rowOff>
    </xdr:from>
    <xdr:to>
      <xdr:col>81</xdr:col>
      <xdr:colOff>50800</xdr:colOff>
      <xdr:row>94</xdr:row>
      <xdr:rowOff>145035</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4592300" y="16188716"/>
          <a:ext cx="889000" cy="72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16396</xdr:rowOff>
    </xdr:from>
    <xdr:to>
      <xdr:col>81</xdr:col>
      <xdr:colOff>101600</xdr:colOff>
      <xdr:row>95</xdr:row>
      <xdr:rowOff>117996</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5430500" y="1630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109123</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39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72416</xdr:rowOff>
    </xdr:from>
    <xdr:to>
      <xdr:col>76</xdr:col>
      <xdr:colOff>114300</xdr:colOff>
      <xdr:row>95</xdr:row>
      <xdr:rowOff>47840</xdr:rowOff>
    </xdr:to>
    <xdr:cxnSp macro="">
      <xdr:nvCxnSpPr>
        <xdr:cNvPr id="703" name="直線コネクタ 702">
          <a:extLst>
            <a:ext uri="{FF2B5EF4-FFF2-40B4-BE49-F238E27FC236}">
              <a16:creationId xmlns:a16="http://schemas.microsoft.com/office/drawing/2014/main" id="{00000000-0008-0000-0700-0000BF020000}"/>
            </a:ext>
          </a:extLst>
        </xdr:cNvPr>
        <xdr:cNvCxnSpPr/>
      </xdr:nvCxnSpPr>
      <xdr:spPr>
        <a:xfrm flipV="1">
          <a:off x="13703300" y="16188716"/>
          <a:ext cx="889000" cy="146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159956</xdr:rowOff>
    </xdr:from>
    <xdr:to>
      <xdr:col>76</xdr:col>
      <xdr:colOff>165100</xdr:colOff>
      <xdr:row>95</xdr:row>
      <xdr:rowOff>90106</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4541500" y="16276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81233</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6368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76454</xdr:rowOff>
    </xdr:from>
    <xdr:to>
      <xdr:col>71</xdr:col>
      <xdr:colOff>177800</xdr:colOff>
      <xdr:row>95</xdr:row>
      <xdr:rowOff>47840</xdr:rowOff>
    </xdr:to>
    <xdr:cxnSp macro="">
      <xdr:nvCxnSpPr>
        <xdr:cNvPr id="706" name="直線コネクタ 705">
          <a:extLst>
            <a:ext uri="{FF2B5EF4-FFF2-40B4-BE49-F238E27FC236}">
              <a16:creationId xmlns:a16="http://schemas.microsoft.com/office/drawing/2014/main" id="{00000000-0008-0000-0700-0000C2020000}"/>
            </a:ext>
          </a:extLst>
        </xdr:cNvPr>
        <xdr:cNvCxnSpPr/>
      </xdr:nvCxnSpPr>
      <xdr:spPr>
        <a:xfrm>
          <a:off x="12814300" y="16192754"/>
          <a:ext cx="889000" cy="142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80556</xdr:rowOff>
    </xdr:from>
    <xdr:to>
      <xdr:col>72</xdr:col>
      <xdr:colOff>38100</xdr:colOff>
      <xdr:row>96</xdr:row>
      <xdr:rowOff>10706</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3652500" y="16368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1833</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461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19862</xdr:rowOff>
    </xdr:from>
    <xdr:to>
      <xdr:col>67</xdr:col>
      <xdr:colOff>101600</xdr:colOff>
      <xdr:row>95</xdr:row>
      <xdr:rowOff>121462</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2763500" y="1630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112589</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400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23368</xdr:rowOff>
    </xdr:from>
    <xdr:to>
      <xdr:col>85</xdr:col>
      <xdr:colOff>177800</xdr:colOff>
      <xdr:row>94</xdr:row>
      <xdr:rowOff>124968</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6268700" y="16139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46245</xdr:rowOff>
    </xdr:from>
    <xdr:ext cx="534377" cy="259045"/>
    <xdr:sp macro="" textlink="">
      <xdr:nvSpPr>
        <xdr:cNvPr id="717" name="公債費該当値テキスト">
          <a:extLst>
            <a:ext uri="{FF2B5EF4-FFF2-40B4-BE49-F238E27FC236}">
              <a16:creationId xmlns:a16="http://schemas.microsoft.com/office/drawing/2014/main" id="{00000000-0008-0000-0700-0000CD020000}"/>
            </a:ext>
          </a:extLst>
        </xdr:cNvPr>
        <xdr:cNvSpPr txBox="1"/>
      </xdr:nvSpPr>
      <xdr:spPr>
        <a:xfrm>
          <a:off x="16370300" y="15991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94235</xdr:rowOff>
    </xdr:from>
    <xdr:to>
      <xdr:col>81</xdr:col>
      <xdr:colOff>101600</xdr:colOff>
      <xdr:row>95</xdr:row>
      <xdr:rowOff>24385</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5430500" y="1621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40912</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5214111" y="15985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21616</xdr:rowOff>
    </xdr:from>
    <xdr:to>
      <xdr:col>76</xdr:col>
      <xdr:colOff>165100</xdr:colOff>
      <xdr:row>94</xdr:row>
      <xdr:rowOff>123216</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4541500" y="16137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139743</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325111" y="15913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168490</xdr:rowOff>
    </xdr:from>
    <xdr:to>
      <xdr:col>72</xdr:col>
      <xdr:colOff>38100</xdr:colOff>
      <xdr:row>95</xdr:row>
      <xdr:rowOff>98640</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3652500" y="162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115167</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3436111" y="16060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25654</xdr:rowOff>
    </xdr:from>
    <xdr:to>
      <xdr:col>67</xdr:col>
      <xdr:colOff>101600</xdr:colOff>
      <xdr:row>94</xdr:row>
      <xdr:rowOff>127254</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2763500" y="16141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143781</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2547111" y="15917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a:extLst>
            <a:ext uri="{FF2B5EF4-FFF2-40B4-BE49-F238E27FC236}">
              <a16:creationId xmlns:a16="http://schemas.microsoft.com/office/drawing/2014/main" id="{00000000-0008-0000-07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82550</xdr:rowOff>
    </xdr:from>
    <xdr:to>
      <xdr:col>116</xdr:col>
      <xdr:colOff>62864</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2159595" y="5226050"/>
          <a:ext cx="1269"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0" name="諸支出金最小値テキスト">
          <a:extLst>
            <a:ext uri="{FF2B5EF4-FFF2-40B4-BE49-F238E27FC236}">
              <a16:creationId xmlns:a16="http://schemas.microsoft.com/office/drawing/2014/main" id="{00000000-0008-0000-0700-0000EE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29227</xdr:rowOff>
    </xdr:from>
    <xdr:ext cx="534377" cy="259045"/>
    <xdr:sp macro="" textlink="">
      <xdr:nvSpPr>
        <xdr:cNvPr id="752" name="諸支出金最大値テキスト">
          <a:extLst>
            <a:ext uri="{FF2B5EF4-FFF2-40B4-BE49-F238E27FC236}">
              <a16:creationId xmlns:a16="http://schemas.microsoft.com/office/drawing/2014/main" id="{00000000-0008-0000-0700-0000F0020000}"/>
            </a:ext>
          </a:extLst>
        </xdr:cNvPr>
        <xdr:cNvSpPr txBox="1"/>
      </xdr:nvSpPr>
      <xdr:spPr>
        <a:xfrm>
          <a:off x="22212300" y="5001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11,850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82550</xdr:rowOff>
    </xdr:from>
    <xdr:to>
      <xdr:col>116</xdr:col>
      <xdr:colOff>152400</xdr:colOff>
      <xdr:row>30</xdr:row>
      <xdr:rowOff>82550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5226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140606</xdr:rowOff>
    </xdr:from>
    <xdr:ext cx="469744" cy="259045"/>
    <xdr:sp macro="" textlink="">
      <xdr:nvSpPr>
        <xdr:cNvPr id="755" name="諸支出金平均値テキスト">
          <a:extLst>
            <a:ext uri="{FF2B5EF4-FFF2-40B4-BE49-F238E27FC236}">
              <a16:creationId xmlns:a16="http://schemas.microsoft.com/office/drawing/2014/main" id="{00000000-0008-0000-0700-0000F3020000}"/>
            </a:ext>
          </a:extLst>
        </xdr:cNvPr>
        <xdr:cNvSpPr txBox="1"/>
      </xdr:nvSpPr>
      <xdr:spPr>
        <a:xfrm>
          <a:off x="22212300" y="61413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117729</xdr:rowOff>
    </xdr:from>
    <xdr:to>
      <xdr:col>116</xdr:col>
      <xdr:colOff>114300</xdr:colOff>
      <xdr:row>37</xdr:row>
      <xdr:rowOff>47879</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2110700" y="628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93472</xdr:rowOff>
    </xdr:from>
    <xdr:to>
      <xdr:col>112</xdr:col>
      <xdr:colOff>38100</xdr:colOff>
      <xdr:row>37</xdr:row>
      <xdr:rowOff>23622</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1272500" y="6265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40149</xdr:rowOff>
    </xdr:from>
    <xdr:ext cx="469744"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088428" y="6040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118364</xdr:rowOff>
    </xdr:from>
    <xdr:to>
      <xdr:col>107</xdr:col>
      <xdr:colOff>101600</xdr:colOff>
      <xdr:row>37</xdr:row>
      <xdr:rowOff>48514</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0383500" y="629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65041</xdr:rowOff>
    </xdr:from>
    <xdr:ext cx="469744"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199428" y="6065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102616</xdr:rowOff>
    </xdr:from>
    <xdr:to>
      <xdr:col>102</xdr:col>
      <xdr:colOff>165100</xdr:colOff>
      <xdr:row>37</xdr:row>
      <xdr:rowOff>32766</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9494500" y="627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49293</xdr:rowOff>
    </xdr:from>
    <xdr:ext cx="469744"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10428" y="6050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96774</xdr:rowOff>
    </xdr:from>
    <xdr:to>
      <xdr:col>98</xdr:col>
      <xdr:colOff>38100</xdr:colOff>
      <xdr:row>37</xdr:row>
      <xdr:rowOff>26924</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8605500" y="6268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43451</xdr:rowOff>
    </xdr:from>
    <xdr:ext cx="469744"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21428" y="6044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4" name="諸支出金該当値テキスト">
          <a:extLst>
            <a:ext uri="{FF2B5EF4-FFF2-40B4-BE49-F238E27FC236}">
              <a16:creationId xmlns:a16="http://schemas.microsoft.com/office/drawing/2014/main" id="{00000000-0008-0000-0700-000006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主な構成項目である民生費は、住民一人当たり</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217,769</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円となっており、生活保護の保護率が低いことなどにより、類似団体平均と比較して低い状況となっている。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また、衛生費については、住民一人当たり</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60,726</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円となっており、原爆被爆者施策を実施していることなどにより、類似団体平均と比較して高い状況となっている。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なお、土木費については、サッカースタジアムの建設</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や広島駅南口広場の再整備</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等により</a:t>
          </a:r>
          <a:r>
            <a:rPr kumimoji="1" lang="ja-JP" altLang="en-US" sz="1300">
              <a:solidFill>
                <a:sysClr val="windowText" lastClr="000000"/>
              </a:solidFill>
              <a:effectLst/>
              <a:latin typeface="ＭＳ Ｐゴシック" panose="020B0600070205080204" pitchFamily="50" charset="-128"/>
              <a:ea typeface="ＭＳ Ｐゴシック" panose="020B0600070205080204" pitchFamily="50" charset="-128"/>
              <a:cs typeface="+mn-cs"/>
            </a:rPr>
            <a:t>、類似団体平均と比較して高い状況となっている。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引き続き、財政運営方針に掲げた方策を着実に実行し、コスト縮減等に努めていく。</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広島県広島市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実質収支額は黒字で推移しており、令和</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年度は</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億円（標準財政規模比</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0.80</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％）の黒字となった。</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また、令和</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5</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年度末における財政調整基金残高は、</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85</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億円（前年度比</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17</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億円減）となっており、標準財政規模比では</a:t>
          </a:r>
          <a:r>
            <a:rPr kumimoji="1" lang="en-US"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2.42</a:t>
          </a:r>
          <a:r>
            <a:rPr kumimoji="1" lang="ja-JP" altLang="ja-JP" sz="13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3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広島県広島市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指標を算定している平成</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19</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年度以降、連結実質赤字は生じていない。</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令和</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5</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年度の連結実質赤字比率に係る黒字は</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145</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億円となっており、標準財政規模比では</a:t>
          </a:r>
          <a:r>
            <a:rPr kumimoji="1" lang="en-US"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4.15</a:t>
          </a:r>
          <a:r>
            <a:rPr kumimoji="1" lang="ja-JP" altLang="ja-JP" sz="1400">
              <a:solidFill>
                <a:sysClr val="windowText" lastClr="000000"/>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4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広島県広島市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令和</a:t>
          </a:r>
          <a:r>
            <a:rPr kumimoji="1" lang="en-US"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年度の実質公債比率の分子は、前年度から約</a:t>
          </a:r>
          <a:r>
            <a:rPr kumimoji="1" lang="en-US"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38</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億円の増加となっている。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これは、満期一括償還地方債の</a:t>
          </a:r>
          <a:r>
            <a:rPr kumimoji="1" lang="en-US"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1</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年当たりの元金の増により、準元利償還金が対前年度比で約</a:t>
          </a:r>
          <a:r>
            <a:rPr kumimoji="1" lang="en-US"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64</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億円増加したことなどが主な要因である。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引き続き、財政運営方針に沿って市債残高の抑制に努め、短期債と長期債のバランスを取って市債を発行することで金利リスクの分散化を図りつつ、減債基金の運用により、金利負担の軽減に努めていく。</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減債基金積立相当額の積立ルールが</a:t>
          </a:r>
          <a:r>
            <a:rPr kumimoji="1" lang="en-US"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年償還で毎年度の積立額を発行額の</a:t>
          </a:r>
          <a:r>
            <a:rPr kumimoji="1" lang="en-US"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30</a:t>
          </a:r>
          <a:r>
            <a:rPr kumimoji="1"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分の１として設定しているのに対して、本市においては、</a:t>
          </a:r>
          <a:r>
            <a:rPr kumimoji="1" lang="en-US"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27</a:t>
          </a:r>
          <a:r>
            <a:rPr kumimoji="1"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年償還（</a:t>
          </a:r>
          <a:r>
            <a:rPr kumimoji="1" lang="en-US"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3</a:t>
          </a:r>
          <a:r>
            <a:rPr kumimoji="1"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年据置）で毎年度の発行額の積立額を</a:t>
          </a:r>
          <a:r>
            <a:rPr kumimoji="1" lang="en-US"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27</a:t>
          </a:r>
          <a:r>
            <a:rPr kumimoji="1" lang="ja-JP" altLang="ja-JP" sz="120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分の１として設定しているため、減債基金残高と減債基金積立相当額に乖離が生じている。</a:t>
          </a:r>
          <a:endParaRPr lang="ja-JP" altLang="ja-JP" sz="12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広島県広島市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令和</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5</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年度の将来負担比率の分子は、前年度を</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112</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億円上回っている。</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これは、</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サッカースタジアム建設基金の取崩による充当可能基金の減</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などが主な要因となっている。</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財政運営方針（令和６年度～令和９年度）において、臨時財政対策債の残高及び減債基金積立累計額を除いた市債残高について、計画期間末において現状を下回る残高とすることを目標として掲げ、この方針に沿って財政の健全化に努めていく。</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広島県広島市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サッカースタジアム建設</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に伴う基金の取崩</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し</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が約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52</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億円あったことなどから、基金全体の残高は、約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71</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億円の減となった。</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財政調整基金については、安定的な財政運営が行えるよう、現状を上回る残高を確保することとしている。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その他特定目的基金については、広島市サッカースタジアム建設基金は</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サッカースタジアム等の建設費に充当</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したため</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減少</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した</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が、その他の基金については現状と同程度の残高となることが見込まれる。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引き続き、各基金の設置目的に照らし、適切に運用していく。</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広島市市民球場基金</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広島市民球場の修繕、改良その他の管理運営のための資金に充てるもの。</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広島市原爆ドーム保存事業等基金　</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原爆ドームの保存等のための資金に充てるもの。</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ひろしま国際協力基金</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アジア等の諸地域が抱える都市問題の解決に向けた支援その他の国際協力に関する事業を円滑かつ効率的に行うための資金に充てるもの。</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広島市環境保全事業基金</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市民に対する地域の環境保全に関する知識の普及、地域の環境保全のための実践活動の支援等地域の環境保全活動の振興を図るための事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業を円滑かつ効率的に行うための資金に充てるもの。</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広島市サッカースタジアム建設基金</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サッカースタジアムを建設するための資金に充てるもの。</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主な</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広島市サッカースタジアム建設基金は、</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スタジアム建設に係る取崩し</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により、</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取崩</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額が</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積立</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額を上回ったため基金残高が</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減少</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した。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引き続き、各基金の設置目的に照らし、適切に運用していく。</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交付税精算対応に伴う取崩</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し</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があったことなどから、基金残高が前年度末に比べ約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17</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億円減少した。</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財政運営方針</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（令和６年度～９年度）</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において、期間末において現状（方針策定時点：</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87</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億円）を上回る残高を確保することを目標としており、引き続き、社会経済情勢の変動があった場合の年度間の財源調整や災害などの不測の事態に対応できるよう、基金残高の確保に努める。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本市では、満期一括償還方式で借り入れた地方債を対象として、計画的に償還財源の積立を行っている。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地方財政状況調査（決算統計）においては、満期一括償還地方債の償還財源に充てるため、減債基金に積み立てた額は公債費に計上し、減債基金には計上しない取扱いとされていることから、本市では対象となる積立はなく、増減もない。</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今後も満期一括償還地方債について計画的に必要な償還財源の積立てを行う。</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711658564</v>
      </c>
      <c r="BO4" s="371"/>
      <c r="BP4" s="371"/>
      <c r="BQ4" s="371"/>
      <c r="BR4" s="371"/>
      <c r="BS4" s="371"/>
      <c r="BT4" s="371"/>
      <c r="BU4" s="372"/>
      <c r="BV4" s="370">
        <v>710147785</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0.8</v>
      </c>
      <c r="CU4" s="377"/>
      <c r="CV4" s="377"/>
      <c r="CW4" s="377"/>
      <c r="CX4" s="377"/>
      <c r="CY4" s="377"/>
      <c r="CZ4" s="377"/>
      <c r="DA4" s="378"/>
      <c r="DB4" s="376">
        <v>0.9</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707638369</v>
      </c>
      <c r="BO5" s="408"/>
      <c r="BP5" s="408"/>
      <c r="BQ5" s="408"/>
      <c r="BR5" s="408"/>
      <c r="BS5" s="408"/>
      <c r="BT5" s="408"/>
      <c r="BU5" s="409"/>
      <c r="BV5" s="407">
        <v>705188318</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98.7</v>
      </c>
      <c r="CU5" s="405"/>
      <c r="CV5" s="405"/>
      <c r="CW5" s="405"/>
      <c r="CX5" s="405"/>
      <c r="CY5" s="405"/>
      <c r="CZ5" s="405"/>
      <c r="DA5" s="406"/>
      <c r="DB5" s="404">
        <v>98.2</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4020195</v>
      </c>
      <c r="BO6" s="408"/>
      <c r="BP6" s="408"/>
      <c r="BQ6" s="408"/>
      <c r="BR6" s="408"/>
      <c r="BS6" s="408"/>
      <c r="BT6" s="408"/>
      <c r="BU6" s="409"/>
      <c r="BV6" s="407">
        <v>4959467</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103.2</v>
      </c>
      <c r="CU6" s="445"/>
      <c r="CV6" s="445"/>
      <c r="CW6" s="445"/>
      <c r="CX6" s="445"/>
      <c r="CY6" s="445"/>
      <c r="CZ6" s="445"/>
      <c r="DA6" s="446"/>
      <c r="DB6" s="444">
        <v>105</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1232967</v>
      </c>
      <c r="BO7" s="408"/>
      <c r="BP7" s="408"/>
      <c r="BQ7" s="408"/>
      <c r="BR7" s="408"/>
      <c r="BS7" s="408"/>
      <c r="BT7" s="408"/>
      <c r="BU7" s="409"/>
      <c r="BV7" s="407">
        <v>2007473</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348912170</v>
      </c>
      <c r="CU7" s="408"/>
      <c r="CV7" s="408"/>
      <c r="CW7" s="408"/>
      <c r="CX7" s="408"/>
      <c r="CY7" s="408"/>
      <c r="CZ7" s="408"/>
      <c r="DA7" s="409"/>
      <c r="DB7" s="407">
        <v>342971969</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2787228</v>
      </c>
      <c r="BO8" s="408"/>
      <c r="BP8" s="408"/>
      <c r="BQ8" s="408"/>
      <c r="BR8" s="408"/>
      <c r="BS8" s="408"/>
      <c r="BT8" s="408"/>
      <c r="BU8" s="409"/>
      <c r="BV8" s="407">
        <v>2951994</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0.78</v>
      </c>
      <c r="CU8" s="448"/>
      <c r="CV8" s="448"/>
      <c r="CW8" s="448"/>
      <c r="CX8" s="448"/>
      <c r="CY8" s="448"/>
      <c r="CZ8" s="448"/>
      <c r="DA8" s="449"/>
      <c r="DB8" s="447">
        <v>0.8</v>
      </c>
      <c r="DC8" s="448"/>
      <c r="DD8" s="448"/>
      <c r="DE8" s="448"/>
      <c r="DF8" s="448"/>
      <c r="DG8" s="448"/>
      <c r="DH8" s="448"/>
      <c r="DI8" s="449"/>
    </row>
    <row r="9" spans="1:119" ht="18.75" customHeight="1" thickBot="1" x14ac:dyDescent="0.2">
      <c r="A9" s="181"/>
      <c r="B9" s="401" t="s">
        <v>106</v>
      </c>
      <c r="C9" s="402"/>
      <c r="D9" s="402"/>
      <c r="E9" s="402"/>
      <c r="F9" s="402"/>
      <c r="G9" s="402"/>
      <c r="H9" s="402"/>
      <c r="I9" s="402"/>
      <c r="J9" s="402"/>
      <c r="K9" s="450"/>
      <c r="L9" s="451" t="s">
        <v>107</v>
      </c>
      <c r="M9" s="452"/>
      <c r="N9" s="452"/>
      <c r="O9" s="452"/>
      <c r="P9" s="452"/>
      <c r="Q9" s="453"/>
      <c r="R9" s="454">
        <v>1200754</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-164766</v>
      </c>
      <c r="BO9" s="408"/>
      <c r="BP9" s="408"/>
      <c r="BQ9" s="408"/>
      <c r="BR9" s="408"/>
      <c r="BS9" s="408"/>
      <c r="BT9" s="408"/>
      <c r="BU9" s="409"/>
      <c r="BV9" s="407">
        <v>-3267</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15.9</v>
      </c>
      <c r="CU9" s="405"/>
      <c r="CV9" s="405"/>
      <c r="CW9" s="405"/>
      <c r="CX9" s="405"/>
      <c r="CY9" s="405"/>
      <c r="CZ9" s="405"/>
      <c r="DA9" s="406"/>
      <c r="DB9" s="404">
        <v>16.2</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112</v>
      </c>
      <c r="M10" s="437"/>
      <c r="N10" s="437"/>
      <c r="O10" s="437"/>
      <c r="P10" s="437"/>
      <c r="Q10" s="438"/>
      <c r="R10" s="458">
        <v>1194034</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90</v>
      </c>
      <c r="AV10" s="440"/>
      <c r="AW10" s="440"/>
      <c r="AX10" s="440"/>
      <c r="AY10" s="441" t="s">
        <v>114</v>
      </c>
      <c r="AZ10" s="442"/>
      <c r="BA10" s="442"/>
      <c r="BB10" s="442"/>
      <c r="BC10" s="442"/>
      <c r="BD10" s="442"/>
      <c r="BE10" s="442"/>
      <c r="BF10" s="442"/>
      <c r="BG10" s="442"/>
      <c r="BH10" s="442"/>
      <c r="BI10" s="442"/>
      <c r="BJ10" s="442"/>
      <c r="BK10" s="442"/>
      <c r="BL10" s="442"/>
      <c r="BM10" s="443"/>
      <c r="BN10" s="407">
        <v>2538933</v>
      </c>
      <c r="BO10" s="408"/>
      <c r="BP10" s="408"/>
      <c r="BQ10" s="408"/>
      <c r="BR10" s="408"/>
      <c r="BS10" s="408"/>
      <c r="BT10" s="408"/>
      <c r="BU10" s="409"/>
      <c r="BV10" s="407">
        <v>946240</v>
      </c>
      <c r="BW10" s="408"/>
      <c r="BX10" s="408"/>
      <c r="BY10" s="408"/>
      <c r="BZ10" s="408"/>
      <c r="CA10" s="408"/>
      <c r="CB10" s="408"/>
      <c r="CC10" s="409"/>
      <c r="CD10" s="184" t="s">
        <v>115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116</v>
      </c>
      <c r="M11" s="462"/>
      <c r="N11" s="462"/>
      <c r="O11" s="462"/>
      <c r="P11" s="462"/>
      <c r="Q11" s="463"/>
      <c r="R11" s="464" t="s">
        <v>117</v>
      </c>
      <c r="S11" s="465"/>
      <c r="T11" s="465"/>
      <c r="U11" s="465"/>
      <c r="V11" s="466"/>
      <c r="W11" s="395"/>
      <c r="X11" s="396"/>
      <c r="Y11" s="396"/>
      <c r="Z11" s="396"/>
      <c r="AA11" s="396"/>
      <c r="AB11" s="396"/>
      <c r="AC11" s="396"/>
      <c r="AD11" s="396"/>
      <c r="AE11" s="396"/>
      <c r="AF11" s="396"/>
      <c r="AG11" s="396"/>
      <c r="AH11" s="396"/>
      <c r="AI11" s="396"/>
      <c r="AJ11" s="396"/>
      <c r="AK11" s="396"/>
      <c r="AL11" s="399"/>
      <c r="AM11" s="436" t="s">
        <v>118</v>
      </c>
      <c r="AN11" s="437"/>
      <c r="AO11" s="437"/>
      <c r="AP11" s="437"/>
      <c r="AQ11" s="437"/>
      <c r="AR11" s="437"/>
      <c r="AS11" s="437"/>
      <c r="AT11" s="438"/>
      <c r="AU11" s="439" t="s">
        <v>119</v>
      </c>
      <c r="AV11" s="440"/>
      <c r="AW11" s="440"/>
      <c r="AX11" s="440"/>
      <c r="AY11" s="441" t="s">
        <v>120</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15">
      <c r="A12" s="181"/>
      <c r="B12" s="467" t="s">
        <v>123</v>
      </c>
      <c r="C12" s="468"/>
      <c r="D12" s="468"/>
      <c r="E12" s="468"/>
      <c r="F12" s="468"/>
      <c r="G12" s="468"/>
      <c r="H12" s="468"/>
      <c r="I12" s="468"/>
      <c r="J12" s="468"/>
      <c r="K12" s="469"/>
      <c r="L12" s="476" t="s">
        <v>124</v>
      </c>
      <c r="M12" s="477"/>
      <c r="N12" s="477"/>
      <c r="O12" s="477"/>
      <c r="P12" s="477"/>
      <c r="Q12" s="478"/>
      <c r="R12" s="479">
        <v>1178773</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4277000</v>
      </c>
      <c r="BO12" s="408"/>
      <c r="BP12" s="408"/>
      <c r="BQ12" s="408"/>
      <c r="BR12" s="408"/>
      <c r="BS12" s="408"/>
      <c r="BT12" s="408"/>
      <c r="BU12" s="409"/>
      <c r="BV12" s="407">
        <v>2567514</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130</v>
      </c>
      <c r="N13" s="499"/>
      <c r="O13" s="499"/>
      <c r="P13" s="499"/>
      <c r="Q13" s="500"/>
      <c r="R13" s="491">
        <v>1157127</v>
      </c>
      <c r="S13" s="492"/>
      <c r="T13" s="492"/>
      <c r="U13" s="492"/>
      <c r="V13" s="493"/>
      <c r="W13" s="423" t="s">
        <v>131</v>
      </c>
      <c r="X13" s="424"/>
      <c r="Y13" s="424"/>
      <c r="Z13" s="424"/>
      <c r="AA13" s="424"/>
      <c r="AB13" s="414"/>
      <c r="AC13" s="458">
        <v>4755</v>
      </c>
      <c r="AD13" s="459"/>
      <c r="AE13" s="459"/>
      <c r="AF13" s="459"/>
      <c r="AG13" s="501"/>
      <c r="AH13" s="458">
        <v>5259</v>
      </c>
      <c r="AI13" s="459"/>
      <c r="AJ13" s="459"/>
      <c r="AK13" s="459"/>
      <c r="AL13" s="460"/>
      <c r="AM13" s="436" t="s">
        <v>132</v>
      </c>
      <c r="AN13" s="437"/>
      <c r="AO13" s="437"/>
      <c r="AP13" s="437"/>
      <c r="AQ13" s="437"/>
      <c r="AR13" s="437"/>
      <c r="AS13" s="437"/>
      <c r="AT13" s="438"/>
      <c r="AU13" s="439" t="s">
        <v>119</v>
      </c>
      <c r="AV13" s="440"/>
      <c r="AW13" s="440"/>
      <c r="AX13" s="440"/>
      <c r="AY13" s="441" t="s">
        <v>133</v>
      </c>
      <c r="AZ13" s="442"/>
      <c r="BA13" s="442"/>
      <c r="BB13" s="442"/>
      <c r="BC13" s="442"/>
      <c r="BD13" s="442"/>
      <c r="BE13" s="442"/>
      <c r="BF13" s="442"/>
      <c r="BG13" s="442"/>
      <c r="BH13" s="442"/>
      <c r="BI13" s="442"/>
      <c r="BJ13" s="442"/>
      <c r="BK13" s="442"/>
      <c r="BL13" s="442"/>
      <c r="BM13" s="443"/>
      <c r="BN13" s="407">
        <v>-1902833</v>
      </c>
      <c r="BO13" s="408"/>
      <c r="BP13" s="408"/>
      <c r="BQ13" s="408"/>
      <c r="BR13" s="408"/>
      <c r="BS13" s="408"/>
      <c r="BT13" s="408"/>
      <c r="BU13" s="409"/>
      <c r="BV13" s="407">
        <v>-1624541</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9.6</v>
      </c>
      <c r="CU13" s="405"/>
      <c r="CV13" s="405"/>
      <c r="CW13" s="405"/>
      <c r="CX13" s="405"/>
      <c r="CY13" s="405"/>
      <c r="CZ13" s="405"/>
      <c r="DA13" s="406"/>
      <c r="DB13" s="404">
        <v>9.8000000000000007</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1184731</v>
      </c>
      <c r="S14" s="492"/>
      <c r="T14" s="492"/>
      <c r="U14" s="492"/>
      <c r="V14" s="493"/>
      <c r="W14" s="397"/>
      <c r="X14" s="398"/>
      <c r="Y14" s="398"/>
      <c r="Z14" s="398"/>
      <c r="AA14" s="398"/>
      <c r="AB14" s="387"/>
      <c r="AC14" s="494">
        <v>0.9</v>
      </c>
      <c r="AD14" s="495"/>
      <c r="AE14" s="495"/>
      <c r="AF14" s="495"/>
      <c r="AG14" s="496"/>
      <c r="AH14" s="494">
        <v>1</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v>165.4</v>
      </c>
      <c r="CU14" s="506"/>
      <c r="CV14" s="506"/>
      <c r="CW14" s="506"/>
      <c r="CX14" s="506"/>
      <c r="CY14" s="506"/>
      <c r="CZ14" s="506"/>
      <c r="DA14" s="507"/>
      <c r="DB14" s="505">
        <v>164.8</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130</v>
      </c>
      <c r="N15" s="499"/>
      <c r="O15" s="499"/>
      <c r="P15" s="499"/>
      <c r="Q15" s="500"/>
      <c r="R15" s="491">
        <v>1164745</v>
      </c>
      <c r="S15" s="492"/>
      <c r="T15" s="492"/>
      <c r="U15" s="492"/>
      <c r="V15" s="493"/>
      <c r="W15" s="423" t="s">
        <v>137</v>
      </c>
      <c r="X15" s="424"/>
      <c r="Y15" s="424"/>
      <c r="Z15" s="424"/>
      <c r="AA15" s="424"/>
      <c r="AB15" s="414"/>
      <c r="AC15" s="458">
        <v>118098</v>
      </c>
      <c r="AD15" s="459"/>
      <c r="AE15" s="459"/>
      <c r="AF15" s="459"/>
      <c r="AG15" s="501"/>
      <c r="AH15" s="458">
        <v>123553</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216512335</v>
      </c>
      <c r="BO15" s="371"/>
      <c r="BP15" s="371"/>
      <c r="BQ15" s="371"/>
      <c r="BR15" s="371"/>
      <c r="BS15" s="371"/>
      <c r="BT15" s="371"/>
      <c r="BU15" s="372"/>
      <c r="BV15" s="370">
        <v>211576663</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21.6</v>
      </c>
      <c r="AD16" s="495"/>
      <c r="AE16" s="495"/>
      <c r="AF16" s="495"/>
      <c r="AG16" s="496"/>
      <c r="AH16" s="494">
        <v>22.6</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279274914</v>
      </c>
      <c r="BO16" s="408"/>
      <c r="BP16" s="408"/>
      <c r="BQ16" s="408"/>
      <c r="BR16" s="408"/>
      <c r="BS16" s="408"/>
      <c r="BT16" s="408"/>
      <c r="BU16" s="409"/>
      <c r="BV16" s="407">
        <v>267642709</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424052</v>
      </c>
      <c r="AD17" s="459"/>
      <c r="AE17" s="459"/>
      <c r="AF17" s="459"/>
      <c r="AG17" s="501"/>
      <c r="AH17" s="458">
        <v>417528</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270589716</v>
      </c>
      <c r="BO17" s="408"/>
      <c r="BP17" s="408"/>
      <c r="BQ17" s="408"/>
      <c r="BR17" s="408"/>
      <c r="BS17" s="408"/>
      <c r="BT17" s="408"/>
      <c r="BU17" s="409"/>
      <c r="BV17" s="407">
        <v>264382199</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147</v>
      </c>
      <c r="C18" s="450"/>
      <c r="D18" s="450"/>
      <c r="E18" s="530"/>
      <c r="F18" s="530"/>
      <c r="G18" s="530"/>
      <c r="H18" s="530"/>
      <c r="I18" s="530"/>
      <c r="J18" s="530"/>
      <c r="K18" s="530"/>
      <c r="L18" s="531">
        <v>906.69</v>
      </c>
      <c r="M18" s="531"/>
      <c r="N18" s="531"/>
      <c r="O18" s="531"/>
      <c r="P18" s="531"/>
      <c r="Q18" s="531"/>
      <c r="R18" s="532"/>
      <c r="S18" s="532"/>
      <c r="T18" s="532"/>
      <c r="U18" s="532"/>
      <c r="V18" s="533"/>
      <c r="W18" s="425"/>
      <c r="X18" s="426"/>
      <c r="Y18" s="426"/>
      <c r="Z18" s="426"/>
      <c r="AA18" s="426"/>
      <c r="AB18" s="417"/>
      <c r="AC18" s="534">
        <v>77.5</v>
      </c>
      <c r="AD18" s="535"/>
      <c r="AE18" s="535"/>
      <c r="AF18" s="535"/>
      <c r="AG18" s="536"/>
      <c r="AH18" s="534">
        <v>76.400000000000006</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351385995</v>
      </c>
      <c r="BO18" s="408"/>
      <c r="BP18" s="408"/>
      <c r="BQ18" s="408"/>
      <c r="BR18" s="408"/>
      <c r="BS18" s="408"/>
      <c r="BT18" s="408"/>
      <c r="BU18" s="409"/>
      <c r="BV18" s="407">
        <v>345525547</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149</v>
      </c>
      <c r="C19" s="450"/>
      <c r="D19" s="450"/>
      <c r="E19" s="530"/>
      <c r="F19" s="530"/>
      <c r="G19" s="530"/>
      <c r="H19" s="530"/>
      <c r="I19" s="530"/>
      <c r="J19" s="530"/>
      <c r="K19" s="530"/>
      <c r="L19" s="538">
        <v>1324</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415653658</v>
      </c>
      <c r="BO19" s="408"/>
      <c r="BP19" s="408"/>
      <c r="BQ19" s="408"/>
      <c r="BR19" s="408"/>
      <c r="BS19" s="408"/>
      <c r="BT19" s="408"/>
      <c r="BU19" s="409"/>
      <c r="BV19" s="407">
        <v>395888547</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151</v>
      </c>
      <c r="C20" s="450"/>
      <c r="D20" s="450"/>
      <c r="E20" s="530"/>
      <c r="F20" s="530"/>
      <c r="G20" s="530"/>
      <c r="H20" s="530"/>
      <c r="I20" s="530"/>
      <c r="J20" s="530"/>
      <c r="K20" s="530"/>
      <c r="L20" s="538">
        <v>555123</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1110569164</v>
      </c>
      <c r="BO22" s="371"/>
      <c r="BP22" s="371"/>
      <c r="BQ22" s="371"/>
      <c r="BR22" s="371"/>
      <c r="BS22" s="371"/>
      <c r="BT22" s="371"/>
      <c r="BU22" s="372"/>
      <c r="BV22" s="370">
        <v>1116204480</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120008887</v>
      </c>
      <c r="BO23" s="408"/>
      <c r="BP23" s="408"/>
      <c r="BQ23" s="408"/>
      <c r="BR23" s="408"/>
      <c r="BS23" s="408"/>
      <c r="BT23" s="408"/>
      <c r="BU23" s="409"/>
      <c r="BV23" s="407">
        <v>127952630</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161</v>
      </c>
      <c r="F24" s="437"/>
      <c r="G24" s="437"/>
      <c r="H24" s="437"/>
      <c r="I24" s="437"/>
      <c r="J24" s="437"/>
      <c r="K24" s="438"/>
      <c r="L24" s="458">
        <v>1</v>
      </c>
      <c r="M24" s="459"/>
      <c r="N24" s="459"/>
      <c r="O24" s="459"/>
      <c r="P24" s="501"/>
      <c r="Q24" s="458">
        <v>13100</v>
      </c>
      <c r="R24" s="459"/>
      <c r="S24" s="459"/>
      <c r="T24" s="459"/>
      <c r="U24" s="459"/>
      <c r="V24" s="501"/>
      <c r="W24" s="553"/>
      <c r="X24" s="554"/>
      <c r="Y24" s="555"/>
      <c r="Z24" s="457" t="s">
        <v>162</v>
      </c>
      <c r="AA24" s="437"/>
      <c r="AB24" s="437"/>
      <c r="AC24" s="437"/>
      <c r="AD24" s="437"/>
      <c r="AE24" s="437"/>
      <c r="AF24" s="437"/>
      <c r="AG24" s="438"/>
      <c r="AH24" s="458">
        <v>7957</v>
      </c>
      <c r="AI24" s="459"/>
      <c r="AJ24" s="459"/>
      <c r="AK24" s="459"/>
      <c r="AL24" s="501"/>
      <c r="AM24" s="458">
        <v>24189280</v>
      </c>
      <c r="AN24" s="459"/>
      <c r="AO24" s="459"/>
      <c r="AP24" s="459"/>
      <c r="AQ24" s="459"/>
      <c r="AR24" s="501"/>
      <c r="AS24" s="458">
        <v>3040</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701566316</v>
      </c>
      <c r="BO24" s="408"/>
      <c r="BP24" s="408"/>
      <c r="BQ24" s="408"/>
      <c r="BR24" s="408"/>
      <c r="BS24" s="408"/>
      <c r="BT24" s="408"/>
      <c r="BU24" s="409"/>
      <c r="BV24" s="407">
        <v>703622794</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164</v>
      </c>
      <c r="F25" s="437"/>
      <c r="G25" s="437"/>
      <c r="H25" s="437"/>
      <c r="I25" s="437"/>
      <c r="J25" s="437"/>
      <c r="K25" s="438"/>
      <c r="L25" s="458">
        <v>2</v>
      </c>
      <c r="M25" s="459"/>
      <c r="N25" s="459"/>
      <c r="O25" s="459"/>
      <c r="P25" s="501"/>
      <c r="Q25" s="458">
        <v>10500</v>
      </c>
      <c r="R25" s="459"/>
      <c r="S25" s="459"/>
      <c r="T25" s="459"/>
      <c r="U25" s="459"/>
      <c r="V25" s="501"/>
      <c r="W25" s="553"/>
      <c r="X25" s="554"/>
      <c r="Y25" s="555"/>
      <c r="Z25" s="457" t="s">
        <v>165</v>
      </c>
      <c r="AA25" s="437"/>
      <c r="AB25" s="437"/>
      <c r="AC25" s="437"/>
      <c r="AD25" s="437"/>
      <c r="AE25" s="437"/>
      <c r="AF25" s="437"/>
      <c r="AG25" s="438"/>
      <c r="AH25" s="458">
        <v>1349</v>
      </c>
      <c r="AI25" s="459"/>
      <c r="AJ25" s="459"/>
      <c r="AK25" s="459"/>
      <c r="AL25" s="501"/>
      <c r="AM25" s="458">
        <v>3845999</v>
      </c>
      <c r="AN25" s="459"/>
      <c r="AO25" s="459"/>
      <c r="AP25" s="459"/>
      <c r="AQ25" s="459"/>
      <c r="AR25" s="501"/>
      <c r="AS25" s="458">
        <v>2851</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194812483</v>
      </c>
      <c r="BO25" s="371"/>
      <c r="BP25" s="371"/>
      <c r="BQ25" s="371"/>
      <c r="BR25" s="371"/>
      <c r="BS25" s="371"/>
      <c r="BT25" s="371"/>
      <c r="BU25" s="372"/>
      <c r="BV25" s="370">
        <v>199651248</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167</v>
      </c>
      <c r="F26" s="437"/>
      <c r="G26" s="437"/>
      <c r="H26" s="437"/>
      <c r="I26" s="437"/>
      <c r="J26" s="437"/>
      <c r="K26" s="438"/>
      <c r="L26" s="458">
        <v>1</v>
      </c>
      <c r="M26" s="459"/>
      <c r="N26" s="459"/>
      <c r="O26" s="459"/>
      <c r="P26" s="501"/>
      <c r="Q26" s="458">
        <v>7900</v>
      </c>
      <c r="R26" s="459"/>
      <c r="S26" s="459"/>
      <c r="T26" s="459"/>
      <c r="U26" s="459"/>
      <c r="V26" s="501"/>
      <c r="W26" s="553"/>
      <c r="X26" s="554"/>
      <c r="Y26" s="555"/>
      <c r="Z26" s="457" t="s">
        <v>168</v>
      </c>
      <c r="AA26" s="559"/>
      <c r="AB26" s="559"/>
      <c r="AC26" s="559"/>
      <c r="AD26" s="559"/>
      <c r="AE26" s="559"/>
      <c r="AF26" s="559"/>
      <c r="AG26" s="560"/>
      <c r="AH26" s="458">
        <v>503</v>
      </c>
      <c r="AI26" s="459"/>
      <c r="AJ26" s="459"/>
      <c r="AK26" s="459"/>
      <c r="AL26" s="501"/>
      <c r="AM26" s="458">
        <v>1709194</v>
      </c>
      <c r="AN26" s="459"/>
      <c r="AO26" s="459"/>
      <c r="AP26" s="459"/>
      <c r="AQ26" s="459"/>
      <c r="AR26" s="501"/>
      <c r="AS26" s="458">
        <v>3398</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v>3164394</v>
      </c>
      <c r="BO26" s="408"/>
      <c r="BP26" s="408"/>
      <c r="BQ26" s="408"/>
      <c r="BR26" s="408"/>
      <c r="BS26" s="408"/>
      <c r="BT26" s="408"/>
      <c r="BU26" s="409"/>
      <c r="BV26" s="407">
        <v>3216520</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170</v>
      </c>
      <c r="F27" s="437"/>
      <c r="G27" s="437"/>
      <c r="H27" s="437"/>
      <c r="I27" s="437"/>
      <c r="J27" s="437"/>
      <c r="K27" s="438"/>
      <c r="L27" s="458">
        <v>1</v>
      </c>
      <c r="M27" s="459"/>
      <c r="N27" s="459"/>
      <c r="O27" s="459"/>
      <c r="P27" s="501"/>
      <c r="Q27" s="458">
        <v>10600</v>
      </c>
      <c r="R27" s="459"/>
      <c r="S27" s="459"/>
      <c r="T27" s="459"/>
      <c r="U27" s="459"/>
      <c r="V27" s="501"/>
      <c r="W27" s="553"/>
      <c r="X27" s="554"/>
      <c r="Y27" s="555"/>
      <c r="Z27" s="457" t="s">
        <v>171</v>
      </c>
      <c r="AA27" s="437"/>
      <c r="AB27" s="437"/>
      <c r="AC27" s="437"/>
      <c r="AD27" s="437"/>
      <c r="AE27" s="437"/>
      <c r="AF27" s="437"/>
      <c r="AG27" s="438"/>
      <c r="AH27" s="458">
        <v>5840</v>
      </c>
      <c r="AI27" s="459"/>
      <c r="AJ27" s="459"/>
      <c r="AK27" s="459"/>
      <c r="AL27" s="501"/>
      <c r="AM27" s="458">
        <v>20002275</v>
      </c>
      <c r="AN27" s="459"/>
      <c r="AO27" s="459"/>
      <c r="AP27" s="459"/>
      <c r="AQ27" s="459"/>
      <c r="AR27" s="501"/>
      <c r="AS27" s="458">
        <v>3425</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t="s">
        <v>122</v>
      </c>
      <c r="BO27" s="527"/>
      <c r="BP27" s="527"/>
      <c r="BQ27" s="527"/>
      <c r="BR27" s="527"/>
      <c r="BS27" s="527"/>
      <c r="BT27" s="527"/>
      <c r="BU27" s="528"/>
      <c r="BV27" s="526" t="s">
        <v>122</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173</v>
      </c>
      <c r="F28" s="437"/>
      <c r="G28" s="437"/>
      <c r="H28" s="437"/>
      <c r="I28" s="437"/>
      <c r="J28" s="437"/>
      <c r="K28" s="438"/>
      <c r="L28" s="458">
        <v>1</v>
      </c>
      <c r="M28" s="459"/>
      <c r="N28" s="459"/>
      <c r="O28" s="459"/>
      <c r="P28" s="501"/>
      <c r="Q28" s="458">
        <v>9300</v>
      </c>
      <c r="R28" s="459"/>
      <c r="S28" s="459"/>
      <c r="T28" s="459"/>
      <c r="U28" s="459"/>
      <c r="V28" s="501"/>
      <c r="W28" s="553"/>
      <c r="X28" s="554"/>
      <c r="Y28" s="555"/>
      <c r="Z28" s="457" t="s">
        <v>174</v>
      </c>
      <c r="AA28" s="437"/>
      <c r="AB28" s="437"/>
      <c r="AC28" s="437"/>
      <c r="AD28" s="437"/>
      <c r="AE28" s="437"/>
      <c r="AF28" s="437"/>
      <c r="AG28" s="438"/>
      <c r="AH28" s="458">
        <v>582</v>
      </c>
      <c r="AI28" s="459"/>
      <c r="AJ28" s="459"/>
      <c r="AK28" s="459"/>
      <c r="AL28" s="501"/>
      <c r="AM28" s="458">
        <v>1863564</v>
      </c>
      <c r="AN28" s="459"/>
      <c r="AO28" s="459"/>
      <c r="AP28" s="459"/>
      <c r="AQ28" s="459"/>
      <c r="AR28" s="501"/>
      <c r="AS28" s="458">
        <v>3202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8459075</v>
      </c>
      <c r="BO28" s="371"/>
      <c r="BP28" s="371"/>
      <c r="BQ28" s="371"/>
      <c r="BR28" s="371"/>
      <c r="BS28" s="371"/>
      <c r="BT28" s="371"/>
      <c r="BU28" s="372"/>
      <c r="BV28" s="370">
        <v>10197142</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176</v>
      </c>
      <c r="F29" s="437"/>
      <c r="G29" s="437"/>
      <c r="H29" s="437"/>
      <c r="I29" s="437"/>
      <c r="J29" s="437"/>
      <c r="K29" s="438"/>
      <c r="L29" s="458">
        <v>52</v>
      </c>
      <c r="M29" s="459"/>
      <c r="N29" s="459"/>
      <c r="O29" s="459"/>
      <c r="P29" s="501"/>
      <c r="Q29" s="458">
        <v>8600</v>
      </c>
      <c r="R29" s="459"/>
      <c r="S29" s="459"/>
      <c r="T29" s="459"/>
      <c r="U29" s="459"/>
      <c r="V29" s="501"/>
      <c r="W29" s="556"/>
      <c r="X29" s="557"/>
      <c r="Y29" s="558"/>
      <c r="Z29" s="457" t="s">
        <v>177</v>
      </c>
      <c r="AA29" s="437"/>
      <c r="AB29" s="437"/>
      <c r="AC29" s="437"/>
      <c r="AD29" s="437"/>
      <c r="AE29" s="437"/>
      <c r="AF29" s="437"/>
      <c r="AG29" s="438"/>
      <c r="AH29" s="458">
        <v>14379</v>
      </c>
      <c r="AI29" s="459"/>
      <c r="AJ29" s="459"/>
      <c r="AK29" s="459"/>
      <c r="AL29" s="501"/>
      <c r="AM29" s="458">
        <v>46055119</v>
      </c>
      <c r="AN29" s="459"/>
      <c r="AO29" s="459"/>
      <c r="AP29" s="459"/>
      <c r="AQ29" s="459"/>
      <c r="AR29" s="501"/>
      <c r="AS29" s="458">
        <v>3203</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t="s">
        <v>122</v>
      </c>
      <c r="BO29" s="408"/>
      <c r="BP29" s="408"/>
      <c r="BQ29" s="408"/>
      <c r="BR29" s="408"/>
      <c r="BS29" s="408"/>
      <c r="BT29" s="408"/>
      <c r="BU29" s="409"/>
      <c r="BV29" s="407" t="s">
        <v>122</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99.9</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4216621</v>
      </c>
      <c r="BO30" s="527"/>
      <c r="BP30" s="527"/>
      <c r="BQ30" s="527"/>
      <c r="BR30" s="527"/>
      <c r="BS30" s="527"/>
      <c r="BT30" s="527"/>
      <c r="BU30" s="528"/>
      <c r="BV30" s="526">
        <v>9543931</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9</v>
      </c>
      <c r="V34" s="597"/>
      <c r="W34" s="598" t="str">
        <f>IF('各会計、関係団体の財政状況及び健全化判断比率'!B28="","",'各会計、関係団体の財政状況及び健全化判断比率'!B28)</f>
        <v>後期高齢者医療事業特別会計</v>
      </c>
      <c r="X34" s="598"/>
      <c r="Y34" s="598"/>
      <c r="Z34" s="598"/>
      <c r="AA34" s="598"/>
      <c r="AB34" s="598"/>
      <c r="AC34" s="598"/>
      <c r="AD34" s="598"/>
      <c r="AE34" s="598"/>
      <c r="AF34" s="598"/>
      <c r="AG34" s="598"/>
      <c r="AH34" s="598"/>
      <c r="AI34" s="598"/>
      <c r="AJ34" s="598"/>
      <c r="AK34" s="598"/>
      <c r="AL34" s="181"/>
      <c r="AM34" s="597">
        <f>IF(AO34="","",MAX(C34:D43,U34:V43)+1)</f>
        <v>14</v>
      </c>
      <c r="AN34" s="597"/>
      <c r="AO34" s="598" t="str">
        <f>IF('各会計、関係団体の財政状況及び健全化判断比率'!B33="","",'各会計、関係団体の財政状況及び健全化判断比率'!B33)</f>
        <v>水道事業会計</v>
      </c>
      <c r="AP34" s="598"/>
      <c r="AQ34" s="598"/>
      <c r="AR34" s="598"/>
      <c r="AS34" s="598"/>
      <c r="AT34" s="598"/>
      <c r="AU34" s="598"/>
      <c r="AV34" s="598"/>
      <c r="AW34" s="598"/>
      <c r="AX34" s="598"/>
      <c r="AY34" s="598"/>
      <c r="AZ34" s="598"/>
      <c r="BA34" s="598"/>
      <c r="BB34" s="598"/>
      <c r="BC34" s="598"/>
      <c r="BD34" s="181"/>
      <c r="BE34" s="597">
        <f>IF(BG34="","",MAX(C34:D43,U34:V43,AM34:AN43)+1)</f>
        <v>17</v>
      </c>
      <c r="BF34" s="597"/>
      <c r="BG34" s="598" t="str">
        <f>IF('各会計、関係団体の財政状況及び健全化判断比率'!B36="","",'各会計、関係団体の財政状況及び健全化判断比率'!B36)</f>
        <v>開発事業特別会計</v>
      </c>
      <c r="BH34" s="598"/>
      <c r="BI34" s="598"/>
      <c r="BJ34" s="598"/>
      <c r="BK34" s="598"/>
      <c r="BL34" s="598"/>
      <c r="BM34" s="598"/>
      <c r="BN34" s="598"/>
      <c r="BO34" s="598"/>
      <c r="BP34" s="598"/>
      <c r="BQ34" s="598"/>
      <c r="BR34" s="598"/>
      <c r="BS34" s="598"/>
      <c r="BT34" s="598"/>
      <c r="BU34" s="598"/>
      <c r="BV34" s="181"/>
      <c r="BW34" s="597">
        <f>IF(BY34="","",MAX(C34:D43,U34:V43,AM34:AN43,BE34:BF43)+1)</f>
        <v>20</v>
      </c>
      <c r="BX34" s="597"/>
      <c r="BY34" s="598" t="str">
        <f>IF('各会計、関係団体の財政状況及び健全化判断比率'!B68="","",'各会計、関係団体の財政状況及び健全化判断比率'!B68)</f>
        <v>安芸地区衛生施設管理組合（一般会計）</v>
      </c>
      <c r="BZ34" s="598"/>
      <c r="CA34" s="598"/>
      <c r="CB34" s="598"/>
      <c r="CC34" s="598"/>
      <c r="CD34" s="598"/>
      <c r="CE34" s="598"/>
      <c r="CF34" s="598"/>
      <c r="CG34" s="598"/>
      <c r="CH34" s="598"/>
      <c r="CI34" s="598"/>
      <c r="CJ34" s="598"/>
      <c r="CK34" s="598"/>
      <c r="CL34" s="598"/>
      <c r="CM34" s="598"/>
      <c r="CN34" s="181"/>
      <c r="CO34" s="597">
        <f>IF(CQ34="","",MAX(C34:D43,U34:V43,AM34:AN43,BE34:BF43,BW34:BX43)+1)</f>
        <v>25</v>
      </c>
      <c r="CP34" s="597"/>
      <c r="CQ34" s="598" t="str">
        <f>IF('各会計、関係団体の財政状況及び健全化判断比率'!BS7="","",'各会計、関係団体の財政状況及び健全化判断比率'!BS7)</f>
        <v>（株）広島バスセンター</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f>IF(E35="","",C34+1)</f>
        <v>2</v>
      </c>
      <c r="D35" s="597"/>
      <c r="E35" s="598" t="str">
        <f>IF('各会計、関係団体の財政状況及び健全化判断比率'!B8="","",'各会計、関係団体の財政状況及び健全化判断比率'!B8)</f>
        <v>母子父子寡婦福祉資金貸付特別会計</v>
      </c>
      <c r="F35" s="598"/>
      <c r="G35" s="598"/>
      <c r="H35" s="598"/>
      <c r="I35" s="598"/>
      <c r="J35" s="598"/>
      <c r="K35" s="598"/>
      <c r="L35" s="598"/>
      <c r="M35" s="598"/>
      <c r="N35" s="598"/>
      <c r="O35" s="598"/>
      <c r="P35" s="598"/>
      <c r="Q35" s="598"/>
      <c r="R35" s="598"/>
      <c r="S35" s="598"/>
      <c r="T35" s="181"/>
      <c r="U35" s="597">
        <f>IF(W35="","",U34+1)</f>
        <v>10</v>
      </c>
      <c r="V35" s="597"/>
      <c r="W35" s="598" t="str">
        <f>IF('各会計、関係団体の財政状況及び健全化判断比率'!B29="","",'各会計、関係団体の財政状況及び健全化判断比率'!B29)</f>
        <v>介護保険事業特別会計</v>
      </c>
      <c r="X35" s="598"/>
      <c r="Y35" s="598"/>
      <c r="Z35" s="598"/>
      <c r="AA35" s="598"/>
      <c r="AB35" s="598"/>
      <c r="AC35" s="598"/>
      <c r="AD35" s="598"/>
      <c r="AE35" s="598"/>
      <c r="AF35" s="598"/>
      <c r="AG35" s="598"/>
      <c r="AH35" s="598"/>
      <c r="AI35" s="598"/>
      <c r="AJ35" s="598"/>
      <c r="AK35" s="598"/>
      <c r="AL35" s="181"/>
      <c r="AM35" s="597">
        <f t="shared" ref="AM35:AM43" si="0">IF(AO35="","",AM34+1)</f>
        <v>15</v>
      </c>
      <c r="AN35" s="597"/>
      <c r="AO35" s="598" t="str">
        <f>IF('各会計、関係団体の財政状況及び健全化判断比率'!B34="","",'各会計、関係団体の財政状況及び健全化判断比率'!B34)</f>
        <v>下水道事業会計</v>
      </c>
      <c r="AP35" s="598"/>
      <c r="AQ35" s="598"/>
      <c r="AR35" s="598"/>
      <c r="AS35" s="598"/>
      <c r="AT35" s="598"/>
      <c r="AU35" s="598"/>
      <c r="AV35" s="598"/>
      <c r="AW35" s="598"/>
      <c r="AX35" s="598"/>
      <c r="AY35" s="598"/>
      <c r="AZ35" s="598"/>
      <c r="BA35" s="598"/>
      <c r="BB35" s="598"/>
      <c r="BC35" s="598"/>
      <c r="BD35" s="181"/>
      <c r="BE35" s="597">
        <f t="shared" ref="BE35:BE43" si="1">IF(BG35="","",BE34+1)</f>
        <v>18</v>
      </c>
      <c r="BF35" s="597"/>
      <c r="BG35" s="598" t="str">
        <f>IF('各会計、関係団体の財政状況及び健全化判断比率'!B37="","",'各会計、関係団体の財政状況及び健全化判断比率'!B37)</f>
        <v>中央卸売市場事業特別会計</v>
      </c>
      <c r="BH35" s="598"/>
      <c r="BI35" s="598"/>
      <c r="BJ35" s="598"/>
      <c r="BK35" s="598"/>
      <c r="BL35" s="598"/>
      <c r="BM35" s="598"/>
      <c r="BN35" s="598"/>
      <c r="BO35" s="598"/>
      <c r="BP35" s="598"/>
      <c r="BQ35" s="598"/>
      <c r="BR35" s="598"/>
      <c r="BS35" s="598"/>
      <c r="BT35" s="598"/>
      <c r="BU35" s="598"/>
      <c r="BV35" s="181"/>
      <c r="BW35" s="597">
        <f t="shared" ref="BW35:BW43" si="2">IF(BY35="","",BW34+1)</f>
        <v>21</v>
      </c>
      <c r="BX35" s="597"/>
      <c r="BY35" s="598" t="str">
        <f>IF('各会計、関係団体の財政状況及び健全化判断比率'!B69="","",'各会計、関係団体の財政状況及び健全化判断比率'!B69)</f>
        <v>安芸地区衛生施設管理組合（安芸地区広域ごみ焼却場事業特別会計）</v>
      </c>
      <c r="BZ35" s="598"/>
      <c r="CA35" s="598"/>
      <c r="CB35" s="598"/>
      <c r="CC35" s="598"/>
      <c r="CD35" s="598"/>
      <c r="CE35" s="598"/>
      <c r="CF35" s="598"/>
      <c r="CG35" s="598"/>
      <c r="CH35" s="598"/>
      <c r="CI35" s="598"/>
      <c r="CJ35" s="598"/>
      <c r="CK35" s="598"/>
      <c r="CL35" s="598"/>
      <c r="CM35" s="598"/>
      <c r="CN35" s="181"/>
      <c r="CO35" s="597">
        <f t="shared" ref="CO35:CO43" si="3">IF(CQ35="","",CO34+1)</f>
        <v>26</v>
      </c>
      <c r="CP35" s="597"/>
      <c r="CQ35" s="598" t="str">
        <f>IF('各会計、関係団体の財政状況及び健全化判断比率'!BS8="","",'各会計、関係団体の財政状況及び健全化判断比率'!BS8)</f>
        <v>広島交通（株）</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f>IF(E36="","",C35+1)</f>
        <v>3</v>
      </c>
      <c r="D36" s="597"/>
      <c r="E36" s="598" t="str">
        <f>IF('各会計、関係団体の財政状況及び健全化判断比率'!B9="","",'各会計、関係団体の財政状況及び健全化判断比率'!B9)</f>
        <v>物品調達特別会計</v>
      </c>
      <c r="F36" s="598"/>
      <c r="G36" s="598"/>
      <c r="H36" s="598"/>
      <c r="I36" s="598"/>
      <c r="J36" s="598"/>
      <c r="K36" s="598"/>
      <c r="L36" s="598"/>
      <c r="M36" s="598"/>
      <c r="N36" s="598"/>
      <c r="O36" s="598"/>
      <c r="P36" s="598"/>
      <c r="Q36" s="598"/>
      <c r="R36" s="598"/>
      <c r="S36" s="598"/>
      <c r="T36" s="181"/>
      <c r="U36" s="597">
        <f t="shared" ref="U36:U43" si="4">IF(W36="","",U35+1)</f>
        <v>11</v>
      </c>
      <c r="V36" s="597"/>
      <c r="W36" s="598" t="str">
        <f>IF('各会計、関係団体の財政状況及び健全化判断比率'!B30="","",'各会計、関係団体の財政状況及び健全化判断比率'!B30)</f>
        <v>国民健康保険事業特別会計</v>
      </c>
      <c r="X36" s="598"/>
      <c r="Y36" s="598"/>
      <c r="Z36" s="598"/>
      <c r="AA36" s="598"/>
      <c r="AB36" s="598"/>
      <c r="AC36" s="598"/>
      <c r="AD36" s="598"/>
      <c r="AE36" s="598"/>
      <c r="AF36" s="598"/>
      <c r="AG36" s="598"/>
      <c r="AH36" s="598"/>
      <c r="AI36" s="598"/>
      <c r="AJ36" s="598"/>
      <c r="AK36" s="598"/>
      <c r="AL36" s="181"/>
      <c r="AM36" s="597">
        <f t="shared" si="0"/>
        <v>16</v>
      </c>
      <c r="AN36" s="597"/>
      <c r="AO36" s="598" t="str">
        <f>IF('各会計、関係団体の財政状況及び健全化判断比率'!B35="","",'各会計、関係団体の財政状況及び健全化判断比率'!B35)</f>
        <v>安芸市民病院事業会計</v>
      </c>
      <c r="AP36" s="598"/>
      <c r="AQ36" s="598"/>
      <c r="AR36" s="598"/>
      <c r="AS36" s="598"/>
      <c r="AT36" s="598"/>
      <c r="AU36" s="598"/>
      <c r="AV36" s="598"/>
      <c r="AW36" s="598"/>
      <c r="AX36" s="598"/>
      <c r="AY36" s="598"/>
      <c r="AZ36" s="598"/>
      <c r="BA36" s="598"/>
      <c r="BB36" s="598"/>
      <c r="BC36" s="598"/>
      <c r="BD36" s="181"/>
      <c r="BE36" s="597">
        <f t="shared" si="1"/>
        <v>19</v>
      </c>
      <c r="BF36" s="597"/>
      <c r="BG36" s="598" t="str">
        <f>IF('各会計、関係団体の財政状況及び健全化判断比率'!B38="","",'各会計、関係団体の財政状況及び健全化判断比率'!B38)</f>
        <v>国民宿舎湯来ロッジ等特別会計</v>
      </c>
      <c r="BH36" s="598"/>
      <c r="BI36" s="598"/>
      <c r="BJ36" s="598"/>
      <c r="BK36" s="598"/>
      <c r="BL36" s="598"/>
      <c r="BM36" s="598"/>
      <c r="BN36" s="598"/>
      <c r="BO36" s="598"/>
      <c r="BP36" s="598"/>
      <c r="BQ36" s="598"/>
      <c r="BR36" s="598"/>
      <c r="BS36" s="598"/>
      <c r="BT36" s="598"/>
      <c r="BU36" s="598"/>
      <c r="BV36" s="181"/>
      <c r="BW36" s="597">
        <f t="shared" si="2"/>
        <v>22</v>
      </c>
      <c r="BX36" s="597"/>
      <c r="BY36" s="598" t="str">
        <f>IF('各会計、関係団体の財政状況及び健全化判断比率'!B70="","",'各会計、関係団体の財政状況及び健全化判断比率'!B70)</f>
        <v>広島県後期高齢者医療広域連合（一般会計）</v>
      </c>
      <c r="BZ36" s="598"/>
      <c r="CA36" s="598"/>
      <c r="CB36" s="598"/>
      <c r="CC36" s="598"/>
      <c r="CD36" s="598"/>
      <c r="CE36" s="598"/>
      <c r="CF36" s="598"/>
      <c r="CG36" s="598"/>
      <c r="CH36" s="598"/>
      <c r="CI36" s="598"/>
      <c r="CJ36" s="598"/>
      <c r="CK36" s="598"/>
      <c r="CL36" s="598"/>
      <c r="CM36" s="598"/>
      <c r="CN36" s="181"/>
      <c r="CO36" s="597">
        <f t="shared" si="3"/>
        <v>27</v>
      </c>
      <c r="CP36" s="597"/>
      <c r="CQ36" s="598" t="str">
        <f>IF('各会計、関係団体の財政状況及び健全化判断比率'!BS9="","",'各会計、関係団体の財政状況及び健全化判断比率'!BS9)</f>
        <v>（公財）広島市文化財団</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f>IF(E37="","",C36+1)</f>
        <v>4</v>
      </c>
      <c r="D37" s="597"/>
      <c r="E37" s="598" t="str">
        <f>IF('各会計、関係団体の財政状況及び健全化判断比率'!B10="","",'各会計、関係団体の財政状況及び健全化判断比率'!B10)</f>
        <v>公債管理特別会計</v>
      </c>
      <c r="F37" s="598"/>
      <c r="G37" s="598"/>
      <c r="H37" s="598"/>
      <c r="I37" s="598"/>
      <c r="J37" s="598"/>
      <c r="K37" s="598"/>
      <c r="L37" s="598"/>
      <c r="M37" s="598"/>
      <c r="N37" s="598"/>
      <c r="O37" s="598"/>
      <c r="P37" s="598"/>
      <c r="Q37" s="598"/>
      <c r="R37" s="598"/>
      <c r="S37" s="598"/>
      <c r="T37" s="181"/>
      <c r="U37" s="597">
        <f t="shared" si="4"/>
        <v>12</v>
      </c>
      <c r="V37" s="597"/>
      <c r="W37" s="598" t="str">
        <f>IF('各会計、関係団体の財政状況及び健全化判断比率'!B31="","",'各会計、関係団体の財政状況及び健全化判断比率'!B31)</f>
        <v>競輪事業特別会計</v>
      </c>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23</v>
      </c>
      <c r="BX37" s="597"/>
      <c r="BY37" s="598" t="str">
        <f>IF('各会計、関係団体の財政状況及び健全化判断比率'!B71="","",'各会計、関係団体の財政状況及び健全化判断比率'!B71)</f>
        <v>広島県後期高齢者医療広域連合（後期高齢者医療特別会計）</v>
      </c>
      <c r="BZ37" s="598"/>
      <c r="CA37" s="598"/>
      <c r="CB37" s="598"/>
      <c r="CC37" s="598"/>
      <c r="CD37" s="598"/>
      <c r="CE37" s="598"/>
      <c r="CF37" s="598"/>
      <c r="CG37" s="598"/>
      <c r="CH37" s="598"/>
      <c r="CI37" s="598"/>
      <c r="CJ37" s="598"/>
      <c r="CK37" s="598"/>
      <c r="CL37" s="598"/>
      <c r="CM37" s="598"/>
      <c r="CN37" s="181"/>
      <c r="CO37" s="597">
        <f t="shared" si="3"/>
        <v>28</v>
      </c>
      <c r="CP37" s="597"/>
      <c r="CQ37" s="598" t="str">
        <f>IF('各会計、関係団体の財政状況及び健全化判断比率'!BS10="","",'各会計、関係団体の財政状況及び健全化判断比率'!BS10)</f>
        <v>（公財）広島市スポーツ協会</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f t="shared" ref="C38:C43" si="5">IF(E38="","",C37+1)</f>
        <v>5</v>
      </c>
      <c r="D38" s="597"/>
      <c r="E38" s="598" t="str">
        <f>IF('各会計、関係団体の財政状況及び健全化判断比率'!B11="","",'各会計、関係団体の財政状況及び健全化判断比率'!B11)</f>
        <v>広島市民球場特別会計</v>
      </c>
      <c r="F38" s="598"/>
      <c r="G38" s="598"/>
      <c r="H38" s="598"/>
      <c r="I38" s="598"/>
      <c r="J38" s="598"/>
      <c r="K38" s="598"/>
      <c r="L38" s="598"/>
      <c r="M38" s="598"/>
      <c r="N38" s="598"/>
      <c r="O38" s="598"/>
      <c r="P38" s="598"/>
      <c r="Q38" s="598"/>
      <c r="R38" s="598"/>
      <c r="S38" s="598"/>
      <c r="T38" s="181"/>
      <c r="U38" s="597">
        <f t="shared" si="4"/>
        <v>13</v>
      </c>
      <c r="V38" s="597"/>
      <c r="W38" s="598" t="str">
        <f>IF('各会計、関係団体の財政状況及び健全化判断比率'!B32="","",'各会計、関係団体の財政状況及び健全化判断比率'!B32)</f>
        <v>駐車場事業特別会計</v>
      </c>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24</v>
      </c>
      <c r="BX38" s="597"/>
      <c r="BY38" s="598" t="str">
        <f>IF('各会計、関係団体の財政状況及び健全化判断比率'!B72="","",'各会計、関係団体の財政状況及び健全化判断比率'!B72)</f>
        <v>広島県海田高等学校財産組合（一般会計）</v>
      </c>
      <c r="BZ38" s="598"/>
      <c r="CA38" s="598"/>
      <c r="CB38" s="598"/>
      <c r="CC38" s="598"/>
      <c r="CD38" s="598"/>
      <c r="CE38" s="598"/>
      <c r="CF38" s="598"/>
      <c r="CG38" s="598"/>
      <c r="CH38" s="598"/>
      <c r="CI38" s="598"/>
      <c r="CJ38" s="598"/>
      <c r="CK38" s="598"/>
      <c r="CL38" s="598"/>
      <c r="CM38" s="598"/>
      <c r="CN38" s="181"/>
      <c r="CO38" s="597">
        <f t="shared" si="3"/>
        <v>29</v>
      </c>
      <c r="CP38" s="597"/>
      <c r="CQ38" s="598" t="str">
        <f>IF('各会計、関係団体の財政状況及び健全化判断比率'!BS11="","",'各会計、関係団体の財政状況及び健全化判断比率'!BS11)</f>
        <v>（公財）広島平和文化センター</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f t="shared" si="5"/>
        <v>6</v>
      </c>
      <c r="D39" s="597"/>
      <c r="E39" s="598" t="str">
        <f>IF('各会計、関係団体の財政状況及び健全化判断比率'!B12="","",'各会計、関係団体の財政状況及び健全化判断比率'!B12)</f>
        <v>用地先行取得特別会計</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t="str">
        <f t="shared" si="2"/>
        <v/>
      </c>
      <c r="BX39" s="597"/>
      <c r="BY39" s="598" t="str">
        <f>IF('各会計、関係団体の財政状況及び健全化判断比率'!B73="","",'各会計、関係団体の財政状況及び健全化判断比率'!B73)</f>
        <v/>
      </c>
      <c r="BZ39" s="598"/>
      <c r="CA39" s="598"/>
      <c r="CB39" s="598"/>
      <c r="CC39" s="598"/>
      <c r="CD39" s="598"/>
      <c r="CE39" s="598"/>
      <c r="CF39" s="598"/>
      <c r="CG39" s="598"/>
      <c r="CH39" s="598"/>
      <c r="CI39" s="598"/>
      <c r="CJ39" s="598"/>
      <c r="CK39" s="598"/>
      <c r="CL39" s="598"/>
      <c r="CM39" s="598"/>
      <c r="CN39" s="181"/>
      <c r="CO39" s="597">
        <f t="shared" si="3"/>
        <v>30</v>
      </c>
      <c r="CP39" s="597"/>
      <c r="CQ39" s="598" t="str">
        <f>IF('各会計、関係団体の財政状況及び健全化判断比率'!BS12="","",'各会計、関係団体の財政状況及び健全化判断比率'!BS12)</f>
        <v>（公財）広島市老人クラブ連合会</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f t="shared" si="5"/>
        <v>7</v>
      </c>
      <c r="D40" s="597"/>
      <c r="E40" s="598" t="str">
        <f>IF('各会計、関係団体の財政状況及び健全化判断比率'!B13="","",'各会計、関係団体の財政状況及び健全化判断比率'!B13)</f>
        <v>西風新都特別会計</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t="str">
        <f t="shared" si="2"/>
        <v/>
      </c>
      <c r="BX40" s="597"/>
      <c r="BY40" s="598" t="str">
        <f>IF('各会計、関係団体の財政状況及び健全化判断比率'!B74="","",'各会計、関係団体の財政状況及び健全化判断比率'!B74)</f>
        <v/>
      </c>
      <c r="BZ40" s="598"/>
      <c r="CA40" s="598"/>
      <c r="CB40" s="598"/>
      <c r="CC40" s="598"/>
      <c r="CD40" s="598"/>
      <c r="CE40" s="598"/>
      <c r="CF40" s="598"/>
      <c r="CG40" s="598"/>
      <c r="CH40" s="598"/>
      <c r="CI40" s="598"/>
      <c r="CJ40" s="598"/>
      <c r="CK40" s="598"/>
      <c r="CL40" s="598"/>
      <c r="CM40" s="598"/>
      <c r="CN40" s="181"/>
      <c r="CO40" s="597">
        <f t="shared" si="3"/>
        <v>31</v>
      </c>
      <c r="CP40" s="597"/>
      <c r="CQ40" s="598" t="str">
        <f>IF('各会計、関係団体の財政状況及び健全化判断比率'!BS13="","",'各会計、関係団体の財政状況及び健全化判断比率'!BS13)</f>
        <v>（公財）広島原爆被爆者援護事業団</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f t="shared" si="5"/>
        <v>8</v>
      </c>
      <c r="D41" s="597"/>
      <c r="E41" s="598" t="str">
        <f>IF('各会計、関係団体の財政状況及び健全化判断比率'!B14="","",'各会計、関係団体の財政状況及び健全化判断比率'!B14)</f>
        <v>市立病院機構資金貸付特別会計</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t="str">
        <f t="shared" si="2"/>
        <v/>
      </c>
      <c r="BX41" s="597"/>
      <c r="BY41" s="598" t="str">
        <f>IF('各会計、関係団体の財政状況及び健全化判断比率'!B75="","",'各会計、関係団体の財政状況及び健全化判断比率'!B75)</f>
        <v/>
      </c>
      <c r="BZ41" s="598"/>
      <c r="CA41" s="598"/>
      <c r="CB41" s="598"/>
      <c r="CC41" s="598"/>
      <c r="CD41" s="598"/>
      <c r="CE41" s="598"/>
      <c r="CF41" s="598"/>
      <c r="CG41" s="598"/>
      <c r="CH41" s="598"/>
      <c r="CI41" s="598"/>
      <c r="CJ41" s="598"/>
      <c r="CK41" s="598"/>
      <c r="CL41" s="598"/>
      <c r="CM41" s="598"/>
      <c r="CN41" s="181"/>
      <c r="CO41" s="597">
        <f t="shared" si="3"/>
        <v>32</v>
      </c>
      <c r="CP41" s="597"/>
      <c r="CQ41" s="598" t="str">
        <f>IF('各会計、関係団体の財政状況及び健全化判断比率'!BS14="","",'各会計、関係団体の財政状況及び健全化判断比率'!BS14)</f>
        <v>地方独立行政法人広島市立病院機構</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t="str">
        <f t="shared" si="2"/>
        <v/>
      </c>
      <c r="BX42" s="597"/>
      <c r="BY42" s="598" t="str">
        <f>IF('各会計、関係団体の財政状況及び健全化判断比率'!B76="","",'各会計、関係団体の財政状況及び健全化判断比率'!B76)</f>
        <v/>
      </c>
      <c r="BZ42" s="598"/>
      <c r="CA42" s="598"/>
      <c r="CB42" s="598"/>
      <c r="CC42" s="598"/>
      <c r="CD42" s="598"/>
      <c r="CE42" s="598"/>
      <c r="CF42" s="598"/>
      <c r="CG42" s="598"/>
      <c r="CH42" s="598"/>
      <c r="CI42" s="598"/>
      <c r="CJ42" s="598"/>
      <c r="CK42" s="598"/>
      <c r="CL42" s="598"/>
      <c r="CM42" s="598"/>
      <c r="CN42" s="181"/>
      <c r="CO42" s="597">
        <f t="shared" si="3"/>
        <v>33</v>
      </c>
      <c r="CP42" s="597"/>
      <c r="CQ42" s="598" t="str">
        <f>IF('各会計、関係団体の財政状況及び健全化判断比率'!BS15="","",'各会計、関係団体の財政状況及び健全化判断比率'!BS15)</f>
        <v>（公財）広島市産業振興センター</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t="str">
        <f t="shared" si="2"/>
        <v/>
      </c>
      <c r="BX43" s="597"/>
      <c r="BY43" s="598" t="str">
        <f>IF('各会計、関係団体の財政状況及び健全化判断比率'!B77="","",'各会計、関係団体の財政状況及び健全化判断比率'!B77)</f>
        <v/>
      </c>
      <c r="BZ43" s="598"/>
      <c r="CA43" s="598"/>
      <c r="CB43" s="598"/>
      <c r="CC43" s="598"/>
      <c r="CD43" s="598"/>
      <c r="CE43" s="598"/>
      <c r="CF43" s="598"/>
      <c r="CG43" s="598"/>
      <c r="CH43" s="598"/>
      <c r="CI43" s="598"/>
      <c r="CJ43" s="598"/>
      <c r="CK43" s="598"/>
      <c r="CL43" s="598"/>
      <c r="CM43" s="598"/>
      <c r="CN43" s="181"/>
      <c r="CO43" s="597">
        <f t="shared" si="3"/>
        <v>34</v>
      </c>
      <c r="CP43" s="597"/>
      <c r="CQ43" s="598" t="str">
        <f>IF('各会計、関係団体の財政状況及び健全化判断比率'!BS16="","",'各会計、関係団体の財政状況及び健全化判断比率'!BS16)</f>
        <v>広島市流通センター（株）</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kF4j8j+CPLeLyce5CqIBUsJjO8FNOKXF3UxegwPZo0jSyXajyfAisruCoHeOwzbCuMyvpZ/iMjVVTwO/gywLuw==" saltValue="K0orjg/Bg13lMQTvFvWQL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215</v>
      </c>
      <c r="C5" s="610"/>
      <c r="D5" s="610"/>
      <c r="E5" s="610"/>
      <c r="F5" s="610"/>
      <c r="G5" s="610"/>
      <c r="H5" s="610"/>
      <c r="I5" s="610"/>
      <c r="J5" s="610"/>
      <c r="K5" s="610"/>
      <c r="L5" s="610"/>
      <c r="M5" s="610"/>
      <c r="N5" s="610"/>
      <c r="O5" s="610"/>
      <c r="P5" s="610"/>
      <c r="Q5" s="611"/>
      <c r="R5" s="612">
        <v>246715613</v>
      </c>
      <c r="S5" s="613"/>
      <c r="T5" s="613"/>
      <c r="U5" s="613"/>
      <c r="V5" s="613"/>
      <c r="W5" s="613"/>
      <c r="X5" s="613"/>
      <c r="Y5" s="614"/>
      <c r="Z5" s="615">
        <v>34.700000000000003</v>
      </c>
      <c r="AA5" s="615"/>
      <c r="AB5" s="615"/>
      <c r="AC5" s="615"/>
      <c r="AD5" s="616">
        <v>228334933</v>
      </c>
      <c r="AE5" s="616"/>
      <c r="AF5" s="616"/>
      <c r="AG5" s="616"/>
      <c r="AH5" s="616"/>
      <c r="AI5" s="616"/>
      <c r="AJ5" s="616"/>
      <c r="AK5" s="616"/>
      <c r="AL5" s="617">
        <v>67.099999999999994</v>
      </c>
      <c r="AM5" s="618"/>
      <c r="AN5" s="618"/>
      <c r="AO5" s="619"/>
      <c r="AP5" s="609" t="s">
        <v>216</v>
      </c>
      <c r="AQ5" s="610"/>
      <c r="AR5" s="610"/>
      <c r="AS5" s="610"/>
      <c r="AT5" s="610"/>
      <c r="AU5" s="610"/>
      <c r="AV5" s="610"/>
      <c r="AW5" s="610"/>
      <c r="AX5" s="610"/>
      <c r="AY5" s="610"/>
      <c r="AZ5" s="610"/>
      <c r="BA5" s="610"/>
      <c r="BB5" s="610"/>
      <c r="BC5" s="610"/>
      <c r="BD5" s="610"/>
      <c r="BE5" s="610"/>
      <c r="BF5" s="611"/>
      <c r="BG5" s="623">
        <v>221192513</v>
      </c>
      <c r="BH5" s="624"/>
      <c r="BI5" s="624"/>
      <c r="BJ5" s="624"/>
      <c r="BK5" s="624"/>
      <c r="BL5" s="624"/>
      <c r="BM5" s="624"/>
      <c r="BN5" s="625"/>
      <c r="BO5" s="626">
        <v>89.7</v>
      </c>
      <c r="BP5" s="626"/>
      <c r="BQ5" s="626"/>
      <c r="BR5" s="626"/>
      <c r="BS5" s="627">
        <v>3533699</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15">
      <c r="B6" s="620" t="s">
        <v>220</v>
      </c>
      <c r="C6" s="621"/>
      <c r="D6" s="621"/>
      <c r="E6" s="621"/>
      <c r="F6" s="621"/>
      <c r="G6" s="621"/>
      <c r="H6" s="621"/>
      <c r="I6" s="621"/>
      <c r="J6" s="621"/>
      <c r="K6" s="621"/>
      <c r="L6" s="621"/>
      <c r="M6" s="621"/>
      <c r="N6" s="621"/>
      <c r="O6" s="621"/>
      <c r="P6" s="621"/>
      <c r="Q6" s="622"/>
      <c r="R6" s="623">
        <v>3413261</v>
      </c>
      <c r="S6" s="624"/>
      <c r="T6" s="624"/>
      <c r="U6" s="624"/>
      <c r="V6" s="624"/>
      <c r="W6" s="624"/>
      <c r="X6" s="624"/>
      <c r="Y6" s="625"/>
      <c r="Z6" s="626">
        <v>0.5</v>
      </c>
      <c r="AA6" s="626"/>
      <c r="AB6" s="626"/>
      <c r="AC6" s="626"/>
      <c r="AD6" s="627">
        <v>3413261</v>
      </c>
      <c r="AE6" s="627"/>
      <c r="AF6" s="627"/>
      <c r="AG6" s="627"/>
      <c r="AH6" s="627"/>
      <c r="AI6" s="627"/>
      <c r="AJ6" s="627"/>
      <c r="AK6" s="627"/>
      <c r="AL6" s="628">
        <v>1</v>
      </c>
      <c r="AM6" s="629"/>
      <c r="AN6" s="629"/>
      <c r="AO6" s="630"/>
      <c r="AP6" s="620" t="s">
        <v>221</v>
      </c>
      <c r="AQ6" s="621"/>
      <c r="AR6" s="621"/>
      <c r="AS6" s="621"/>
      <c r="AT6" s="621"/>
      <c r="AU6" s="621"/>
      <c r="AV6" s="621"/>
      <c r="AW6" s="621"/>
      <c r="AX6" s="621"/>
      <c r="AY6" s="621"/>
      <c r="AZ6" s="621"/>
      <c r="BA6" s="621"/>
      <c r="BB6" s="621"/>
      <c r="BC6" s="621"/>
      <c r="BD6" s="621"/>
      <c r="BE6" s="621"/>
      <c r="BF6" s="622"/>
      <c r="BG6" s="623">
        <v>221192513</v>
      </c>
      <c r="BH6" s="624"/>
      <c r="BI6" s="624"/>
      <c r="BJ6" s="624"/>
      <c r="BK6" s="624"/>
      <c r="BL6" s="624"/>
      <c r="BM6" s="624"/>
      <c r="BN6" s="625"/>
      <c r="BO6" s="626">
        <v>89.7</v>
      </c>
      <c r="BP6" s="626"/>
      <c r="BQ6" s="626"/>
      <c r="BR6" s="626"/>
      <c r="BS6" s="627">
        <v>3533699</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1568614</v>
      </c>
      <c r="CS6" s="624"/>
      <c r="CT6" s="624"/>
      <c r="CU6" s="624"/>
      <c r="CV6" s="624"/>
      <c r="CW6" s="624"/>
      <c r="CX6" s="624"/>
      <c r="CY6" s="625"/>
      <c r="CZ6" s="617">
        <v>0.2</v>
      </c>
      <c r="DA6" s="618"/>
      <c r="DB6" s="618"/>
      <c r="DC6" s="634"/>
      <c r="DD6" s="632" t="s">
        <v>122</v>
      </c>
      <c r="DE6" s="624"/>
      <c r="DF6" s="624"/>
      <c r="DG6" s="624"/>
      <c r="DH6" s="624"/>
      <c r="DI6" s="624"/>
      <c r="DJ6" s="624"/>
      <c r="DK6" s="624"/>
      <c r="DL6" s="624"/>
      <c r="DM6" s="624"/>
      <c r="DN6" s="624"/>
      <c r="DO6" s="624"/>
      <c r="DP6" s="625"/>
      <c r="DQ6" s="632">
        <v>1565680</v>
      </c>
      <c r="DR6" s="624"/>
      <c r="DS6" s="624"/>
      <c r="DT6" s="624"/>
      <c r="DU6" s="624"/>
      <c r="DV6" s="624"/>
      <c r="DW6" s="624"/>
      <c r="DX6" s="624"/>
      <c r="DY6" s="624"/>
      <c r="DZ6" s="624"/>
      <c r="EA6" s="624"/>
      <c r="EB6" s="624"/>
      <c r="EC6" s="633"/>
    </row>
    <row r="7" spans="2:143" ht="11.25" customHeight="1" x14ac:dyDescent="0.15">
      <c r="B7" s="620" t="s">
        <v>223</v>
      </c>
      <c r="C7" s="621"/>
      <c r="D7" s="621"/>
      <c r="E7" s="621"/>
      <c r="F7" s="621"/>
      <c r="G7" s="621"/>
      <c r="H7" s="621"/>
      <c r="I7" s="621"/>
      <c r="J7" s="621"/>
      <c r="K7" s="621"/>
      <c r="L7" s="621"/>
      <c r="M7" s="621"/>
      <c r="N7" s="621"/>
      <c r="O7" s="621"/>
      <c r="P7" s="621"/>
      <c r="Q7" s="622"/>
      <c r="R7" s="623">
        <v>92480</v>
      </c>
      <c r="S7" s="624"/>
      <c r="T7" s="624"/>
      <c r="U7" s="624"/>
      <c r="V7" s="624"/>
      <c r="W7" s="624"/>
      <c r="X7" s="624"/>
      <c r="Y7" s="625"/>
      <c r="Z7" s="626">
        <v>0</v>
      </c>
      <c r="AA7" s="626"/>
      <c r="AB7" s="626"/>
      <c r="AC7" s="626"/>
      <c r="AD7" s="627">
        <v>92480</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121913406</v>
      </c>
      <c r="BH7" s="624"/>
      <c r="BI7" s="624"/>
      <c r="BJ7" s="624"/>
      <c r="BK7" s="624"/>
      <c r="BL7" s="624"/>
      <c r="BM7" s="624"/>
      <c r="BN7" s="625"/>
      <c r="BO7" s="626">
        <v>49.4</v>
      </c>
      <c r="BP7" s="626"/>
      <c r="BQ7" s="626"/>
      <c r="BR7" s="626"/>
      <c r="BS7" s="627">
        <v>3533699</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34402536</v>
      </c>
      <c r="CS7" s="624"/>
      <c r="CT7" s="624"/>
      <c r="CU7" s="624"/>
      <c r="CV7" s="624"/>
      <c r="CW7" s="624"/>
      <c r="CX7" s="624"/>
      <c r="CY7" s="625"/>
      <c r="CZ7" s="626">
        <v>4.9000000000000004</v>
      </c>
      <c r="DA7" s="626"/>
      <c r="DB7" s="626"/>
      <c r="DC7" s="626"/>
      <c r="DD7" s="632">
        <v>2256256</v>
      </c>
      <c r="DE7" s="624"/>
      <c r="DF7" s="624"/>
      <c r="DG7" s="624"/>
      <c r="DH7" s="624"/>
      <c r="DI7" s="624"/>
      <c r="DJ7" s="624"/>
      <c r="DK7" s="624"/>
      <c r="DL7" s="624"/>
      <c r="DM7" s="624"/>
      <c r="DN7" s="624"/>
      <c r="DO7" s="624"/>
      <c r="DP7" s="625"/>
      <c r="DQ7" s="632">
        <v>28225050</v>
      </c>
      <c r="DR7" s="624"/>
      <c r="DS7" s="624"/>
      <c r="DT7" s="624"/>
      <c r="DU7" s="624"/>
      <c r="DV7" s="624"/>
      <c r="DW7" s="624"/>
      <c r="DX7" s="624"/>
      <c r="DY7" s="624"/>
      <c r="DZ7" s="624"/>
      <c r="EA7" s="624"/>
      <c r="EB7" s="624"/>
      <c r="EC7" s="633"/>
    </row>
    <row r="8" spans="2:143" ht="11.25" customHeight="1" x14ac:dyDescent="0.15">
      <c r="B8" s="620" t="s">
        <v>226</v>
      </c>
      <c r="C8" s="621"/>
      <c r="D8" s="621"/>
      <c r="E8" s="621"/>
      <c r="F8" s="621"/>
      <c r="G8" s="621"/>
      <c r="H8" s="621"/>
      <c r="I8" s="621"/>
      <c r="J8" s="621"/>
      <c r="K8" s="621"/>
      <c r="L8" s="621"/>
      <c r="M8" s="621"/>
      <c r="N8" s="621"/>
      <c r="O8" s="621"/>
      <c r="P8" s="621"/>
      <c r="Q8" s="622"/>
      <c r="R8" s="623">
        <v>1193189</v>
      </c>
      <c r="S8" s="624"/>
      <c r="T8" s="624"/>
      <c r="U8" s="624"/>
      <c r="V8" s="624"/>
      <c r="W8" s="624"/>
      <c r="X8" s="624"/>
      <c r="Y8" s="625"/>
      <c r="Z8" s="626">
        <v>0.2</v>
      </c>
      <c r="AA8" s="626"/>
      <c r="AB8" s="626"/>
      <c r="AC8" s="626"/>
      <c r="AD8" s="627">
        <v>1193189</v>
      </c>
      <c r="AE8" s="627"/>
      <c r="AF8" s="627"/>
      <c r="AG8" s="627"/>
      <c r="AH8" s="627"/>
      <c r="AI8" s="627"/>
      <c r="AJ8" s="627"/>
      <c r="AK8" s="627"/>
      <c r="AL8" s="628">
        <v>0.4</v>
      </c>
      <c r="AM8" s="629"/>
      <c r="AN8" s="629"/>
      <c r="AO8" s="630"/>
      <c r="AP8" s="620" t="s">
        <v>227</v>
      </c>
      <c r="AQ8" s="621"/>
      <c r="AR8" s="621"/>
      <c r="AS8" s="621"/>
      <c r="AT8" s="621"/>
      <c r="AU8" s="621"/>
      <c r="AV8" s="621"/>
      <c r="AW8" s="621"/>
      <c r="AX8" s="621"/>
      <c r="AY8" s="621"/>
      <c r="AZ8" s="621"/>
      <c r="BA8" s="621"/>
      <c r="BB8" s="621"/>
      <c r="BC8" s="621"/>
      <c r="BD8" s="621"/>
      <c r="BE8" s="621"/>
      <c r="BF8" s="622"/>
      <c r="BG8" s="623">
        <v>2148448</v>
      </c>
      <c r="BH8" s="624"/>
      <c r="BI8" s="624"/>
      <c r="BJ8" s="624"/>
      <c r="BK8" s="624"/>
      <c r="BL8" s="624"/>
      <c r="BM8" s="624"/>
      <c r="BN8" s="625"/>
      <c r="BO8" s="626">
        <v>0.9</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256700051</v>
      </c>
      <c r="CS8" s="624"/>
      <c r="CT8" s="624"/>
      <c r="CU8" s="624"/>
      <c r="CV8" s="624"/>
      <c r="CW8" s="624"/>
      <c r="CX8" s="624"/>
      <c r="CY8" s="625"/>
      <c r="CZ8" s="626">
        <v>36.299999999999997</v>
      </c>
      <c r="DA8" s="626"/>
      <c r="DB8" s="626"/>
      <c r="DC8" s="626"/>
      <c r="DD8" s="632">
        <v>6455461</v>
      </c>
      <c r="DE8" s="624"/>
      <c r="DF8" s="624"/>
      <c r="DG8" s="624"/>
      <c r="DH8" s="624"/>
      <c r="DI8" s="624"/>
      <c r="DJ8" s="624"/>
      <c r="DK8" s="624"/>
      <c r="DL8" s="624"/>
      <c r="DM8" s="624"/>
      <c r="DN8" s="624"/>
      <c r="DO8" s="624"/>
      <c r="DP8" s="625"/>
      <c r="DQ8" s="632">
        <v>132622080</v>
      </c>
      <c r="DR8" s="624"/>
      <c r="DS8" s="624"/>
      <c r="DT8" s="624"/>
      <c r="DU8" s="624"/>
      <c r="DV8" s="624"/>
      <c r="DW8" s="624"/>
      <c r="DX8" s="624"/>
      <c r="DY8" s="624"/>
      <c r="DZ8" s="624"/>
      <c r="EA8" s="624"/>
      <c r="EB8" s="624"/>
      <c r="EC8" s="633"/>
    </row>
    <row r="9" spans="2:143" ht="11.25" customHeight="1" x14ac:dyDescent="0.15">
      <c r="B9" s="620" t="s">
        <v>229</v>
      </c>
      <c r="C9" s="621"/>
      <c r="D9" s="621"/>
      <c r="E9" s="621"/>
      <c r="F9" s="621"/>
      <c r="G9" s="621"/>
      <c r="H9" s="621"/>
      <c r="I9" s="621"/>
      <c r="J9" s="621"/>
      <c r="K9" s="621"/>
      <c r="L9" s="621"/>
      <c r="M9" s="621"/>
      <c r="N9" s="621"/>
      <c r="O9" s="621"/>
      <c r="P9" s="621"/>
      <c r="Q9" s="622"/>
      <c r="R9" s="623">
        <v>1314350</v>
      </c>
      <c r="S9" s="624"/>
      <c r="T9" s="624"/>
      <c r="U9" s="624"/>
      <c r="V9" s="624"/>
      <c r="W9" s="624"/>
      <c r="X9" s="624"/>
      <c r="Y9" s="625"/>
      <c r="Z9" s="626">
        <v>0.2</v>
      </c>
      <c r="AA9" s="626"/>
      <c r="AB9" s="626"/>
      <c r="AC9" s="626"/>
      <c r="AD9" s="627">
        <v>1314350</v>
      </c>
      <c r="AE9" s="627"/>
      <c r="AF9" s="627"/>
      <c r="AG9" s="627"/>
      <c r="AH9" s="627"/>
      <c r="AI9" s="627"/>
      <c r="AJ9" s="627"/>
      <c r="AK9" s="627"/>
      <c r="AL9" s="628">
        <v>0.4</v>
      </c>
      <c r="AM9" s="629"/>
      <c r="AN9" s="629"/>
      <c r="AO9" s="630"/>
      <c r="AP9" s="620" t="s">
        <v>230</v>
      </c>
      <c r="AQ9" s="621"/>
      <c r="AR9" s="621"/>
      <c r="AS9" s="621"/>
      <c r="AT9" s="621"/>
      <c r="AU9" s="621"/>
      <c r="AV9" s="621"/>
      <c r="AW9" s="621"/>
      <c r="AX9" s="621"/>
      <c r="AY9" s="621"/>
      <c r="AZ9" s="621"/>
      <c r="BA9" s="621"/>
      <c r="BB9" s="621"/>
      <c r="BC9" s="621"/>
      <c r="BD9" s="621"/>
      <c r="BE9" s="621"/>
      <c r="BF9" s="622"/>
      <c r="BG9" s="623">
        <v>101477240</v>
      </c>
      <c r="BH9" s="624"/>
      <c r="BI9" s="624"/>
      <c r="BJ9" s="624"/>
      <c r="BK9" s="624"/>
      <c r="BL9" s="624"/>
      <c r="BM9" s="624"/>
      <c r="BN9" s="625"/>
      <c r="BO9" s="626">
        <v>41.1</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71582247</v>
      </c>
      <c r="CS9" s="624"/>
      <c r="CT9" s="624"/>
      <c r="CU9" s="624"/>
      <c r="CV9" s="624"/>
      <c r="CW9" s="624"/>
      <c r="CX9" s="624"/>
      <c r="CY9" s="625"/>
      <c r="CZ9" s="626">
        <v>10.1</v>
      </c>
      <c r="DA9" s="626"/>
      <c r="DB9" s="626"/>
      <c r="DC9" s="626"/>
      <c r="DD9" s="632">
        <v>3392568</v>
      </c>
      <c r="DE9" s="624"/>
      <c r="DF9" s="624"/>
      <c r="DG9" s="624"/>
      <c r="DH9" s="624"/>
      <c r="DI9" s="624"/>
      <c r="DJ9" s="624"/>
      <c r="DK9" s="624"/>
      <c r="DL9" s="624"/>
      <c r="DM9" s="624"/>
      <c r="DN9" s="624"/>
      <c r="DO9" s="624"/>
      <c r="DP9" s="625"/>
      <c r="DQ9" s="632">
        <v>34472483</v>
      </c>
      <c r="DR9" s="624"/>
      <c r="DS9" s="624"/>
      <c r="DT9" s="624"/>
      <c r="DU9" s="624"/>
      <c r="DV9" s="624"/>
      <c r="DW9" s="624"/>
      <c r="DX9" s="624"/>
      <c r="DY9" s="624"/>
      <c r="DZ9" s="624"/>
      <c r="EA9" s="624"/>
      <c r="EB9" s="624"/>
      <c r="EC9" s="633"/>
    </row>
    <row r="10" spans="2:143" ht="11.25" customHeight="1" x14ac:dyDescent="0.15">
      <c r="B10" s="620" t="s">
        <v>232</v>
      </c>
      <c r="C10" s="621"/>
      <c r="D10" s="621"/>
      <c r="E10" s="621"/>
      <c r="F10" s="621"/>
      <c r="G10" s="621"/>
      <c r="H10" s="621"/>
      <c r="I10" s="621"/>
      <c r="J10" s="621"/>
      <c r="K10" s="621"/>
      <c r="L10" s="621"/>
      <c r="M10" s="621"/>
      <c r="N10" s="621"/>
      <c r="O10" s="621"/>
      <c r="P10" s="621"/>
      <c r="Q10" s="622"/>
      <c r="R10" s="623">
        <v>223855</v>
      </c>
      <c r="S10" s="624"/>
      <c r="T10" s="624"/>
      <c r="U10" s="624"/>
      <c r="V10" s="624"/>
      <c r="W10" s="624"/>
      <c r="X10" s="624"/>
      <c r="Y10" s="625"/>
      <c r="Z10" s="626">
        <v>0</v>
      </c>
      <c r="AA10" s="626"/>
      <c r="AB10" s="626"/>
      <c r="AC10" s="626"/>
      <c r="AD10" s="627">
        <v>223855</v>
      </c>
      <c r="AE10" s="627"/>
      <c r="AF10" s="627"/>
      <c r="AG10" s="627"/>
      <c r="AH10" s="627"/>
      <c r="AI10" s="627"/>
      <c r="AJ10" s="627"/>
      <c r="AK10" s="627"/>
      <c r="AL10" s="628">
        <v>0.1</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5085060</v>
      </c>
      <c r="BH10" s="624"/>
      <c r="BI10" s="624"/>
      <c r="BJ10" s="624"/>
      <c r="BK10" s="624"/>
      <c r="BL10" s="624"/>
      <c r="BM10" s="624"/>
      <c r="BN10" s="625"/>
      <c r="BO10" s="626">
        <v>2.1</v>
      </c>
      <c r="BP10" s="626"/>
      <c r="BQ10" s="626"/>
      <c r="BR10" s="626"/>
      <c r="BS10" s="627" t="s">
        <v>122</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v>791496</v>
      </c>
      <c r="CS10" s="624"/>
      <c r="CT10" s="624"/>
      <c r="CU10" s="624"/>
      <c r="CV10" s="624"/>
      <c r="CW10" s="624"/>
      <c r="CX10" s="624"/>
      <c r="CY10" s="625"/>
      <c r="CZ10" s="626">
        <v>0.1</v>
      </c>
      <c r="DA10" s="626"/>
      <c r="DB10" s="626"/>
      <c r="DC10" s="626"/>
      <c r="DD10" s="632" t="s">
        <v>122</v>
      </c>
      <c r="DE10" s="624"/>
      <c r="DF10" s="624"/>
      <c r="DG10" s="624"/>
      <c r="DH10" s="624"/>
      <c r="DI10" s="624"/>
      <c r="DJ10" s="624"/>
      <c r="DK10" s="624"/>
      <c r="DL10" s="624"/>
      <c r="DM10" s="624"/>
      <c r="DN10" s="624"/>
      <c r="DO10" s="624"/>
      <c r="DP10" s="625"/>
      <c r="DQ10" s="632">
        <v>579973</v>
      </c>
      <c r="DR10" s="624"/>
      <c r="DS10" s="624"/>
      <c r="DT10" s="624"/>
      <c r="DU10" s="624"/>
      <c r="DV10" s="624"/>
      <c r="DW10" s="624"/>
      <c r="DX10" s="624"/>
      <c r="DY10" s="624"/>
      <c r="DZ10" s="624"/>
      <c r="EA10" s="624"/>
      <c r="EB10" s="624"/>
      <c r="EC10" s="633"/>
    </row>
    <row r="11" spans="2:143" ht="11.25" customHeight="1" x14ac:dyDescent="0.15">
      <c r="B11" s="620" t="s">
        <v>235</v>
      </c>
      <c r="C11" s="621"/>
      <c r="D11" s="621"/>
      <c r="E11" s="621"/>
      <c r="F11" s="621"/>
      <c r="G11" s="621"/>
      <c r="H11" s="621"/>
      <c r="I11" s="621"/>
      <c r="J11" s="621"/>
      <c r="K11" s="621"/>
      <c r="L11" s="621"/>
      <c r="M11" s="621"/>
      <c r="N11" s="621"/>
      <c r="O11" s="621"/>
      <c r="P11" s="621"/>
      <c r="Q11" s="622"/>
      <c r="R11" s="623">
        <v>30320049</v>
      </c>
      <c r="S11" s="624"/>
      <c r="T11" s="624"/>
      <c r="U11" s="624"/>
      <c r="V11" s="624"/>
      <c r="W11" s="624"/>
      <c r="X11" s="624"/>
      <c r="Y11" s="625"/>
      <c r="Z11" s="628">
        <v>4.3</v>
      </c>
      <c r="AA11" s="629"/>
      <c r="AB11" s="629"/>
      <c r="AC11" s="635"/>
      <c r="AD11" s="632">
        <v>30320049</v>
      </c>
      <c r="AE11" s="624"/>
      <c r="AF11" s="624"/>
      <c r="AG11" s="624"/>
      <c r="AH11" s="624"/>
      <c r="AI11" s="624"/>
      <c r="AJ11" s="624"/>
      <c r="AK11" s="625"/>
      <c r="AL11" s="628">
        <v>8.9</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13202658</v>
      </c>
      <c r="BH11" s="624"/>
      <c r="BI11" s="624"/>
      <c r="BJ11" s="624"/>
      <c r="BK11" s="624"/>
      <c r="BL11" s="624"/>
      <c r="BM11" s="624"/>
      <c r="BN11" s="625"/>
      <c r="BO11" s="626">
        <v>5.4</v>
      </c>
      <c r="BP11" s="626"/>
      <c r="BQ11" s="626"/>
      <c r="BR11" s="626"/>
      <c r="BS11" s="627">
        <v>3533699</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5154765</v>
      </c>
      <c r="CS11" s="624"/>
      <c r="CT11" s="624"/>
      <c r="CU11" s="624"/>
      <c r="CV11" s="624"/>
      <c r="CW11" s="624"/>
      <c r="CX11" s="624"/>
      <c r="CY11" s="625"/>
      <c r="CZ11" s="626">
        <v>0.7</v>
      </c>
      <c r="DA11" s="626"/>
      <c r="DB11" s="626"/>
      <c r="DC11" s="626"/>
      <c r="DD11" s="632">
        <v>1192211</v>
      </c>
      <c r="DE11" s="624"/>
      <c r="DF11" s="624"/>
      <c r="DG11" s="624"/>
      <c r="DH11" s="624"/>
      <c r="DI11" s="624"/>
      <c r="DJ11" s="624"/>
      <c r="DK11" s="624"/>
      <c r="DL11" s="624"/>
      <c r="DM11" s="624"/>
      <c r="DN11" s="624"/>
      <c r="DO11" s="624"/>
      <c r="DP11" s="625"/>
      <c r="DQ11" s="632">
        <v>3922319</v>
      </c>
      <c r="DR11" s="624"/>
      <c r="DS11" s="624"/>
      <c r="DT11" s="624"/>
      <c r="DU11" s="624"/>
      <c r="DV11" s="624"/>
      <c r="DW11" s="624"/>
      <c r="DX11" s="624"/>
      <c r="DY11" s="624"/>
      <c r="DZ11" s="624"/>
      <c r="EA11" s="624"/>
      <c r="EB11" s="624"/>
      <c r="EC11" s="633"/>
    </row>
    <row r="12" spans="2:143" ht="11.25" customHeight="1" x14ac:dyDescent="0.15">
      <c r="B12" s="620" t="s">
        <v>238</v>
      </c>
      <c r="C12" s="621"/>
      <c r="D12" s="621"/>
      <c r="E12" s="621"/>
      <c r="F12" s="621"/>
      <c r="G12" s="621"/>
      <c r="H12" s="621"/>
      <c r="I12" s="621"/>
      <c r="J12" s="621"/>
      <c r="K12" s="621"/>
      <c r="L12" s="621"/>
      <c r="M12" s="621"/>
      <c r="N12" s="621"/>
      <c r="O12" s="621"/>
      <c r="P12" s="621"/>
      <c r="Q12" s="622"/>
      <c r="R12" s="623">
        <v>54019</v>
      </c>
      <c r="S12" s="624"/>
      <c r="T12" s="624"/>
      <c r="U12" s="624"/>
      <c r="V12" s="624"/>
      <c r="W12" s="624"/>
      <c r="X12" s="624"/>
      <c r="Y12" s="625"/>
      <c r="Z12" s="626">
        <v>0</v>
      </c>
      <c r="AA12" s="626"/>
      <c r="AB12" s="626"/>
      <c r="AC12" s="626"/>
      <c r="AD12" s="627">
        <v>54019</v>
      </c>
      <c r="AE12" s="627"/>
      <c r="AF12" s="627"/>
      <c r="AG12" s="627"/>
      <c r="AH12" s="627"/>
      <c r="AI12" s="627"/>
      <c r="AJ12" s="627"/>
      <c r="AK12" s="627"/>
      <c r="AL12" s="628">
        <v>0</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88810857</v>
      </c>
      <c r="BH12" s="624"/>
      <c r="BI12" s="624"/>
      <c r="BJ12" s="624"/>
      <c r="BK12" s="624"/>
      <c r="BL12" s="624"/>
      <c r="BM12" s="624"/>
      <c r="BN12" s="625"/>
      <c r="BO12" s="626">
        <v>36</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17948193</v>
      </c>
      <c r="CS12" s="624"/>
      <c r="CT12" s="624"/>
      <c r="CU12" s="624"/>
      <c r="CV12" s="624"/>
      <c r="CW12" s="624"/>
      <c r="CX12" s="624"/>
      <c r="CY12" s="625"/>
      <c r="CZ12" s="626">
        <v>2.5</v>
      </c>
      <c r="DA12" s="626"/>
      <c r="DB12" s="626"/>
      <c r="DC12" s="626"/>
      <c r="DD12" s="632">
        <v>154172</v>
      </c>
      <c r="DE12" s="624"/>
      <c r="DF12" s="624"/>
      <c r="DG12" s="624"/>
      <c r="DH12" s="624"/>
      <c r="DI12" s="624"/>
      <c r="DJ12" s="624"/>
      <c r="DK12" s="624"/>
      <c r="DL12" s="624"/>
      <c r="DM12" s="624"/>
      <c r="DN12" s="624"/>
      <c r="DO12" s="624"/>
      <c r="DP12" s="625"/>
      <c r="DQ12" s="632">
        <v>7016170</v>
      </c>
      <c r="DR12" s="624"/>
      <c r="DS12" s="624"/>
      <c r="DT12" s="624"/>
      <c r="DU12" s="624"/>
      <c r="DV12" s="624"/>
      <c r="DW12" s="624"/>
      <c r="DX12" s="624"/>
      <c r="DY12" s="624"/>
      <c r="DZ12" s="624"/>
      <c r="EA12" s="624"/>
      <c r="EB12" s="624"/>
      <c r="EC12" s="633"/>
    </row>
    <row r="13" spans="2:143" ht="11.25" customHeight="1" x14ac:dyDescent="0.15">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88308948</v>
      </c>
      <c r="BH13" s="624"/>
      <c r="BI13" s="624"/>
      <c r="BJ13" s="624"/>
      <c r="BK13" s="624"/>
      <c r="BL13" s="624"/>
      <c r="BM13" s="624"/>
      <c r="BN13" s="625"/>
      <c r="BO13" s="626">
        <v>35.799999999999997</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115405753</v>
      </c>
      <c r="CS13" s="624"/>
      <c r="CT13" s="624"/>
      <c r="CU13" s="624"/>
      <c r="CV13" s="624"/>
      <c r="CW13" s="624"/>
      <c r="CX13" s="624"/>
      <c r="CY13" s="625"/>
      <c r="CZ13" s="626">
        <v>16.3</v>
      </c>
      <c r="DA13" s="626"/>
      <c r="DB13" s="626"/>
      <c r="DC13" s="626"/>
      <c r="DD13" s="632">
        <v>56374995</v>
      </c>
      <c r="DE13" s="624"/>
      <c r="DF13" s="624"/>
      <c r="DG13" s="624"/>
      <c r="DH13" s="624"/>
      <c r="DI13" s="624"/>
      <c r="DJ13" s="624"/>
      <c r="DK13" s="624"/>
      <c r="DL13" s="624"/>
      <c r="DM13" s="624"/>
      <c r="DN13" s="624"/>
      <c r="DO13" s="624"/>
      <c r="DP13" s="625"/>
      <c r="DQ13" s="632">
        <v>40771429</v>
      </c>
      <c r="DR13" s="624"/>
      <c r="DS13" s="624"/>
      <c r="DT13" s="624"/>
      <c r="DU13" s="624"/>
      <c r="DV13" s="624"/>
      <c r="DW13" s="624"/>
      <c r="DX13" s="624"/>
      <c r="DY13" s="624"/>
      <c r="DZ13" s="624"/>
      <c r="EA13" s="624"/>
      <c r="EB13" s="624"/>
      <c r="EC13" s="633"/>
    </row>
    <row r="14" spans="2:143" ht="11.25" customHeight="1" x14ac:dyDescent="0.15">
      <c r="B14" s="620" t="s">
        <v>244</v>
      </c>
      <c r="C14" s="621"/>
      <c r="D14" s="621"/>
      <c r="E14" s="621"/>
      <c r="F14" s="621"/>
      <c r="G14" s="621"/>
      <c r="H14" s="621"/>
      <c r="I14" s="621"/>
      <c r="J14" s="621"/>
      <c r="K14" s="621"/>
      <c r="L14" s="621"/>
      <c r="M14" s="621"/>
      <c r="N14" s="621"/>
      <c r="O14" s="621"/>
      <c r="P14" s="621"/>
      <c r="Q14" s="622"/>
      <c r="R14" s="623">
        <v>42886</v>
      </c>
      <c r="S14" s="624"/>
      <c r="T14" s="624"/>
      <c r="U14" s="624"/>
      <c r="V14" s="624"/>
      <c r="W14" s="624"/>
      <c r="X14" s="624"/>
      <c r="Y14" s="625"/>
      <c r="Z14" s="626">
        <v>0</v>
      </c>
      <c r="AA14" s="626"/>
      <c r="AB14" s="626"/>
      <c r="AC14" s="626"/>
      <c r="AD14" s="627">
        <v>42886</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2566778</v>
      </c>
      <c r="BH14" s="624"/>
      <c r="BI14" s="624"/>
      <c r="BJ14" s="624"/>
      <c r="BK14" s="624"/>
      <c r="BL14" s="624"/>
      <c r="BM14" s="624"/>
      <c r="BN14" s="625"/>
      <c r="BO14" s="626">
        <v>1</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14657425</v>
      </c>
      <c r="CS14" s="624"/>
      <c r="CT14" s="624"/>
      <c r="CU14" s="624"/>
      <c r="CV14" s="624"/>
      <c r="CW14" s="624"/>
      <c r="CX14" s="624"/>
      <c r="CY14" s="625"/>
      <c r="CZ14" s="626">
        <v>2.1</v>
      </c>
      <c r="DA14" s="626"/>
      <c r="DB14" s="626"/>
      <c r="DC14" s="626"/>
      <c r="DD14" s="632">
        <v>1306447</v>
      </c>
      <c r="DE14" s="624"/>
      <c r="DF14" s="624"/>
      <c r="DG14" s="624"/>
      <c r="DH14" s="624"/>
      <c r="DI14" s="624"/>
      <c r="DJ14" s="624"/>
      <c r="DK14" s="624"/>
      <c r="DL14" s="624"/>
      <c r="DM14" s="624"/>
      <c r="DN14" s="624"/>
      <c r="DO14" s="624"/>
      <c r="DP14" s="625"/>
      <c r="DQ14" s="632">
        <v>12000051</v>
      </c>
      <c r="DR14" s="624"/>
      <c r="DS14" s="624"/>
      <c r="DT14" s="624"/>
      <c r="DU14" s="624"/>
      <c r="DV14" s="624"/>
      <c r="DW14" s="624"/>
      <c r="DX14" s="624"/>
      <c r="DY14" s="624"/>
      <c r="DZ14" s="624"/>
      <c r="EA14" s="624"/>
      <c r="EB14" s="624"/>
      <c r="EC14" s="633"/>
    </row>
    <row r="15" spans="2:143" ht="11.25" customHeight="1" x14ac:dyDescent="0.15">
      <c r="B15" s="620" t="s">
        <v>247</v>
      </c>
      <c r="C15" s="621"/>
      <c r="D15" s="621"/>
      <c r="E15" s="621"/>
      <c r="F15" s="621"/>
      <c r="G15" s="621"/>
      <c r="H15" s="621"/>
      <c r="I15" s="621"/>
      <c r="J15" s="621"/>
      <c r="K15" s="621"/>
      <c r="L15" s="621"/>
      <c r="M15" s="621"/>
      <c r="N15" s="621"/>
      <c r="O15" s="621"/>
      <c r="P15" s="621"/>
      <c r="Q15" s="622"/>
      <c r="R15" s="623">
        <v>5168815</v>
      </c>
      <c r="S15" s="624"/>
      <c r="T15" s="624"/>
      <c r="U15" s="624"/>
      <c r="V15" s="624"/>
      <c r="W15" s="624"/>
      <c r="X15" s="624"/>
      <c r="Y15" s="625"/>
      <c r="Z15" s="626">
        <v>0.7</v>
      </c>
      <c r="AA15" s="626"/>
      <c r="AB15" s="626"/>
      <c r="AC15" s="626"/>
      <c r="AD15" s="627">
        <v>5168815</v>
      </c>
      <c r="AE15" s="627"/>
      <c r="AF15" s="627"/>
      <c r="AG15" s="627"/>
      <c r="AH15" s="627"/>
      <c r="AI15" s="627"/>
      <c r="AJ15" s="627"/>
      <c r="AK15" s="627"/>
      <c r="AL15" s="628">
        <v>1.5</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7901472</v>
      </c>
      <c r="BH15" s="624"/>
      <c r="BI15" s="624"/>
      <c r="BJ15" s="624"/>
      <c r="BK15" s="624"/>
      <c r="BL15" s="624"/>
      <c r="BM15" s="624"/>
      <c r="BN15" s="625"/>
      <c r="BO15" s="626">
        <v>3.2</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114236730</v>
      </c>
      <c r="CS15" s="624"/>
      <c r="CT15" s="624"/>
      <c r="CU15" s="624"/>
      <c r="CV15" s="624"/>
      <c r="CW15" s="624"/>
      <c r="CX15" s="624"/>
      <c r="CY15" s="625"/>
      <c r="CZ15" s="626">
        <v>16.100000000000001</v>
      </c>
      <c r="DA15" s="626"/>
      <c r="DB15" s="626"/>
      <c r="DC15" s="626"/>
      <c r="DD15" s="632">
        <v>10703775</v>
      </c>
      <c r="DE15" s="624"/>
      <c r="DF15" s="624"/>
      <c r="DG15" s="624"/>
      <c r="DH15" s="624"/>
      <c r="DI15" s="624"/>
      <c r="DJ15" s="624"/>
      <c r="DK15" s="624"/>
      <c r="DL15" s="624"/>
      <c r="DM15" s="624"/>
      <c r="DN15" s="624"/>
      <c r="DO15" s="624"/>
      <c r="DP15" s="625"/>
      <c r="DQ15" s="632">
        <v>84091385</v>
      </c>
      <c r="DR15" s="624"/>
      <c r="DS15" s="624"/>
      <c r="DT15" s="624"/>
      <c r="DU15" s="624"/>
      <c r="DV15" s="624"/>
      <c r="DW15" s="624"/>
      <c r="DX15" s="624"/>
      <c r="DY15" s="624"/>
      <c r="DZ15" s="624"/>
      <c r="EA15" s="624"/>
      <c r="EB15" s="624"/>
      <c r="EC15" s="633"/>
    </row>
    <row r="16" spans="2:143" ht="11.25" customHeight="1" x14ac:dyDescent="0.15">
      <c r="B16" s="620" t="s">
        <v>250</v>
      </c>
      <c r="C16" s="621"/>
      <c r="D16" s="621"/>
      <c r="E16" s="621"/>
      <c r="F16" s="621"/>
      <c r="G16" s="621"/>
      <c r="H16" s="621"/>
      <c r="I16" s="621"/>
      <c r="J16" s="621"/>
      <c r="K16" s="621"/>
      <c r="L16" s="621"/>
      <c r="M16" s="621"/>
      <c r="N16" s="621"/>
      <c r="O16" s="621"/>
      <c r="P16" s="621"/>
      <c r="Q16" s="622"/>
      <c r="R16" s="623">
        <v>602947</v>
      </c>
      <c r="S16" s="624"/>
      <c r="T16" s="624"/>
      <c r="U16" s="624"/>
      <c r="V16" s="624"/>
      <c r="W16" s="624"/>
      <c r="X16" s="624"/>
      <c r="Y16" s="625"/>
      <c r="Z16" s="626">
        <v>0.1</v>
      </c>
      <c r="AA16" s="626"/>
      <c r="AB16" s="626"/>
      <c r="AC16" s="626"/>
      <c r="AD16" s="627">
        <v>602947</v>
      </c>
      <c r="AE16" s="627"/>
      <c r="AF16" s="627"/>
      <c r="AG16" s="627"/>
      <c r="AH16" s="627"/>
      <c r="AI16" s="627"/>
      <c r="AJ16" s="627"/>
      <c r="AK16" s="627"/>
      <c r="AL16" s="628">
        <v>0.2</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v>2437120</v>
      </c>
      <c r="CS16" s="624"/>
      <c r="CT16" s="624"/>
      <c r="CU16" s="624"/>
      <c r="CV16" s="624"/>
      <c r="CW16" s="624"/>
      <c r="CX16" s="624"/>
      <c r="CY16" s="625"/>
      <c r="CZ16" s="626">
        <v>0.3</v>
      </c>
      <c r="DA16" s="626"/>
      <c r="DB16" s="626"/>
      <c r="DC16" s="626"/>
      <c r="DD16" s="632" t="s">
        <v>122</v>
      </c>
      <c r="DE16" s="624"/>
      <c r="DF16" s="624"/>
      <c r="DG16" s="624"/>
      <c r="DH16" s="624"/>
      <c r="DI16" s="624"/>
      <c r="DJ16" s="624"/>
      <c r="DK16" s="624"/>
      <c r="DL16" s="624"/>
      <c r="DM16" s="624"/>
      <c r="DN16" s="624"/>
      <c r="DO16" s="624"/>
      <c r="DP16" s="625"/>
      <c r="DQ16" s="632">
        <v>304333</v>
      </c>
      <c r="DR16" s="624"/>
      <c r="DS16" s="624"/>
      <c r="DT16" s="624"/>
      <c r="DU16" s="624"/>
      <c r="DV16" s="624"/>
      <c r="DW16" s="624"/>
      <c r="DX16" s="624"/>
      <c r="DY16" s="624"/>
      <c r="DZ16" s="624"/>
      <c r="EA16" s="624"/>
      <c r="EB16" s="624"/>
      <c r="EC16" s="633"/>
    </row>
    <row r="17" spans="2:133" ht="11.25" customHeight="1" x14ac:dyDescent="0.15">
      <c r="B17" s="620" t="s">
        <v>253</v>
      </c>
      <c r="C17" s="621"/>
      <c r="D17" s="621"/>
      <c r="E17" s="621"/>
      <c r="F17" s="621"/>
      <c r="G17" s="621"/>
      <c r="H17" s="621"/>
      <c r="I17" s="621"/>
      <c r="J17" s="621"/>
      <c r="K17" s="621"/>
      <c r="L17" s="621"/>
      <c r="M17" s="621"/>
      <c r="N17" s="621"/>
      <c r="O17" s="621"/>
      <c r="P17" s="621"/>
      <c r="Q17" s="622"/>
      <c r="R17" s="623">
        <v>3214064</v>
      </c>
      <c r="S17" s="624"/>
      <c r="T17" s="624"/>
      <c r="U17" s="624"/>
      <c r="V17" s="624"/>
      <c r="W17" s="624"/>
      <c r="X17" s="624"/>
      <c r="Y17" s="625"/>
      <c r="Z17" s="626">
        <v>0.5</v>
      </c>
      <c r="AA17" s="626"/>
      <c r="AB17" s="626"/>
      <c r="AC17" s="626"/>
      <c r="AD17" s="627">
        <v>3214064</v>
      </c>
      <c r="AE17" s="627"/>
      <c r="AF17" s="627"/>
      <c r="AG17" s="627"/>
      <c r="AH17" s="627"/>
      <c r="AI17" s="627"/>
      <c r="AJ17" s="627"/>
      <c r="AK17" s="627"/>
      <c r="AL17" s="628">
        <v>0.9</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72753439</v>
      </c>
      <c r="CS17" s="624"/>
      <c r="CT17" s="624"/>
      <c r="CU17" s="624"/>
      <c r="CV17" s="624"/>
      <c r="CW17" s="624"/>
      <c r="CX17" s="624"/>
      <c r="CY17" s="625"/>
      <c r="CZ17" s="626">
        <v>10.3</v>
      </c>
      <c r="DA17" s="626"/>
      <c r="DB17" s="626"/>
      <c r="DC17" s="626"/>
      <c r="DD17" s="632" t="s">
        <v>122</v>
      </c>
      <c r="DE17" s="624"/>
      <c r="DF17" s="624"/>
      <c r="DG17" s="624"/>
      <c r="DH17" s="624"/>
      <c r="DI17" s="624"/>
      <c r="DJ17" s="624"/>
      <c r="DK17" s="624"/>
      <c r="DL17" s="624"/>
      <c r="DM17" s="624"/>
      <c r="DN17" s="624"/>
      <c r="DO17" s="624"/>
      <c r="DP17" s="625"/>
      <c r="DQ17" s="632">
        <v>66062510</v>
      </c>
      <c r="DR17" s="624"/>
      <c r="DS17" s="624"/>
      <c r="DT17" s="624"/>
      <c r="DU17" s="624"/>
      <c r="DV17" s="624"/>
      <c r="DW17" s="624"/>
      <c r="DX17" s="624"/>
      <c r="DY17" s="624"/>
      <c r="DZ17" s="624"/>
      <c r="EA17" s="624"/>
      <c r="EB17" s="624"/>
      <c r="EC17" s="633"/>
    </row>
    <row r="18" spans="2:133" ht="11.25" customHeight="1" x14ac:dyDescent="0.15">
      <c r="B18" s="620" t="s">
        <v>256</v>
      </c>
      <c r="C18" s="621"/>
      <c r="D18" s="621"/>
      <c r="E18" s="621"/>
      <c r="F18" s="621"/>
      <c r="G18" s="621"/>
      <c r="H18" s="621"/>
      <c r="I18" s="621"/>
      <c r="J18" s="621"/>
      <c r="K18" s="621"/>
      <c r="L18" s="621"/>
      <c r="M18" s="621"/>
      <c r="N18" s="621"/>
      <c r="O18" s="621"/>
      <c r="P18" s="621"/>
      <c r="Q18" s="622"/>
      <c r="R18" s="623">
        <v>1815963</v>
      </c>
      <c r="S18" s="624"/>
      <c r="T18" s="624"/>
      <c r="U18" s="624"/>
      <c r="V18" s="624"/>
      <c r="W18" s="624"/>
      <c r="X18" s="624"/>
      <c r="Y18" s="625"/>
      <c r="Z18" s="626">
        <v>0.3</v>
      </c>
      <c r="AA18" s="626"/>
      <c r="AB18" s="626"/>
      <c r="AC18" s="626"/>
      <c r="AD18" s="627">
        <v>1815963</v>
      </c>
      <c r="AE18" s="627"/>
      <c r="AF18" s="627"/>
      <c r="AG18" s="627"/>
      <c r="AH18" s="627"/>
      <c r="AI18" s="627"/>
      <c r="AJ18" s="627"/>
      <c r="AK18" s="627"/>
      <c r="AL18" s="628">
        <v>0.5</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15">
      <c r="B19" s="620" t="s">
        <v>259</v>
      </c>
      <c r="C19" s="621"/>
      <c r="D19" s="621"/>
      <c r="E19" s="621"/>
      <c r="F19" s="621"/>
      <c r="G19" s="621"/>
      <c r="H19" s="621"/>
      <c r="I19" s="621"/>
      <c r="J19" s="621"/>
      <c r="K19" s="621"/>
      <c r="L19" s="621"/>
      <c r="M19" s="621"/>
      <c r="N19" s="621"/>
      <c r="O19" s="621"/>
      <c r="P19" s="621"/>
      <c r="Q19" s="622"/>
      <c r="R19" s="623">
        <v>1748529</v>
      </c>
      <c r="S19" s="624"/>
      <c r="T19" s="624"/>
      <c r="U19" s="624"/>
      <c r="V19" s="624"/>
      <c r="W19" s="624"/>
      <c r="X19" s="624"/>
      <c r="Y19" s="625"/>
      <c r="Z19" s="626">
        <v>0.2</v>
      </c>
      <c r="AA19" s="626"/>
      <c r="AB19" s="626"/>
      <c r="AC19" s="626"/>
      <c r="AD19" s="627">
        <v>1748529</v>
      </c>
      <c r="AE19" s="627"/>
      <c r="AF19" s="627"/>
      <c r="AG19" s="627"/>
      <c r="AH19" s="627"/>
      <c r="AI19" s="627"/>
      <c r="AJ19" s="627"/>
      <c r="AK19" s="627"/>
      <c r="AL19" s="628">
        <v>0.5</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v>25523100</v>
      </c>
      <c r="BH19" s="624"/>
      <c r="BI19" s="624"/>
      <c r="BJ19" s="624"/>
      <c r="BK19" s="624"/>
      <c r="BL19" s="624"/>
      <c r="BM19" s="624"/>
      <c r="BN19" s="625"/>
      <c r="BO19" s="626">
        <v>10.3</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15">
      <c r="B20" s="636" t="s">
        <v>262</v>
      </c>
      <c r="C20" s="637"/>
      <c r="D20" s="637"/>
      <c r="E20" s="637"/>
      <c r="F20" s="637"/>
      <c r="G20" s="637"/>
      <c r="H20" s="637"/>
      <c r="I20" s="637"/>
      <c r="J20" s="637"/>
      <c r="K20" s="637"/>
      <c r="L20" s="637"/>
      <c r="M20" s="637"/>
      <c r="N20" s="637"/>
      <c r="O20" s="637"/>
      <c r="P20" s="637"/>
      <c r="Q20" s="638"/>
      <c r="R20" s="623">
        <v>67434</v>
      </c>
      <c r="S20" s="624"/>
      <c r="T20" s="624"/>
      <c r="U20" s="624"/>
      <c r="V20" s="624"/>
      <c r="W20" s="624"/>
      <c r="X20" s="624"/>
      <c r="Y20" s="625"/>
      <c r="Z20" s="626">
        <v>0</v>
      </c>
      <c r="AA20" s="626"/>
      <c r="AB20" s="626"/>
      <c r="AC20" s="626"/>
      <c r="AD20" s="627">
        <v>67434</v>
      </c>
      <c r="AE20" s="627"/>
      <c r="AF20" s="627"/>
      <c r="AG20" s="627"/>
      <c r="AH20" s="627"/>
      <c r="AI20" s="627"/>
      <c r="AJ20" s="627"/>
      <c r="AK20" s="627"/>
      <c r="AL20" s="628">
        <v>0</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v>25523100</v>
      </c>
      <c r="BH20" s="624"/>
      <c r="BI20" s="624"/>
      <c r="BJ20" s="624"/>
      <c r="BK20" s="624"/>
      <c r="BL20" s="624"/>
      <c r="BM20" s="624"/>
      <c r="BN20" s="625"/>
      <c r="BO20" s="626">
        <v>10.3</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707638369</v>
      </c>
      <c r="CS20" s="624"/>
      <c r="CT20" s="624"/>
      <c r="CU20" s="624"/>
      <c r="CV20" s="624"/>
      <c r="CW20" s="624"/>
      <c r="CX20" s="624"/>
      <c r="CY20" s="625"/>
      <c r="CZ20" s="626">
        <v>100</v>
      </c>
      <c r="DA20" s="626"/>
      <c r="DB20" s="626"/>
      <c r="DC20" s="626"/>
      <c r="DD20" s="632">
        <v>81835885</v>
      </c>
      <c r="DE20" s="624"/>
      <c r="DF20" s="624"/>
      <c r="DG20" s="624"/>
      <c r="DH20" s="624"/>
      <c r="DI20" s="624"/>
      <c r="DJ20" s="624"/>
      <c r="DK20" s="624"/>
      <c r="DL20" s="624"/>
      <c r="DM20" s="624"/>
      <c r="DN20" s="624"/>
      <c r="DO20" s="624"/>
      <c r="DP20" s="625"/>
      <c r="DQ20" s="632">
        <v>411633463</v>
      </c>
      <c r="DR20" s="624"/>
      <c r="DS20" s="624"/>
      <c r="DT20" s="624"/>
      <c r="DU20" s="624"/>
      <c r="DV20" s="624"/>
      <c r="DW20" s="624"/>
      <c r="DX20" s="624"/>
      <c r="DY20" s="624"/>
      <c r="DZ20" s="624"/>
      <c r="EA20" s="624"/>
      <c r="EB20" s="624"/>
      <c r="EC20" s="633"/>
    </row>
    <row r="21" spans="2:133" ht="11.25" customHeight="1" x14ac:dyDescent="0.15">
      <c r="B21" s="620" t="s">
        <v>265</v>
      </c>
      <c r="C21" s="621"/>
      <c r="D21" s="621"/>
      <c r="E21" s="621"/>
      <c r="F21" s="621"/>
      <c r="G21" s="621"/>
      <c r="H21" s="621"/>
      <c r="I21" s="621"/>
      <c r="J21" s="621"/>
      <c r="K21" s="621"/>
      <c r="L21" s="621"/>
      <c r="M21" s="621"/>
      <c r="N21" s="621"/>
      <c r="O21" s="621"/>
      <c r="P21" s="621"/>
      <c r="Q21" s="622"/>
      <c r="R21" s="623">
        <v>65128131</v>
      </c>
      <c r="S21" s="624"/>
      <c r="T21" s="624"/>
      <c r="U21" s="624"/>
      <c r="V21" s="624"/>
      <c r="W21" s="624"/>
      <c r="X21" s="624"/>
      <c r="Y21" s="625"/>
      <c r="Z21" s="626">
        <v>9.1999999999999993</v>
      </c>
      <c r="AA21" s="626"/>
      <c r="AB21" s="626"/>
      <c r="AC21" s="626"/>
      <c r="AD21" s="627">
        <v>62711504</v>
      </c>
      <c r="AE21" s="627"/>
      <c r="AF21" s="627"/>
      <c r="AG21" s="627"/>
      <c r="AH21" s="627"/>
      <c r="AI21" s="627"/>
      <c r="AJ21" s="627"/>
      <c r="AK21" s="627"/>
      <c r="AL21" s="628">
        <v>18.399999999999999</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v>78862</v>
      </c>
      <c r="BH21" s="624"/>
      <c r="BI21" s="624"/>
      <c r="BJ21" s="624"/>
      <c r="BK21" s="624"/>
      <c r="BL21" s="624"/>
      <c r="BM21" s="624"/>
      <c r="BN21" s="625"/>
      <c r="BO21" s="626">
        <v>0</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267</v>
      </c>
      <c r="C22" s="621"/>
      <c r="D22" s="621"/>
      <c r="E22" s="621"/>
      <c r="F22" s="621"/>
      <c r="G22" s="621"/>
      <c r="H22" s="621"/>
      <c r="I22" s="621"/>
      <c r="J22" s="621"/>
      <c r="K22" s="621"/>
      <c r="L22" s="621"/>
      <c r="M22" s="621"/>
      <c r="N22" s="621"/>
      <c r="O22" s="621"/>
      <c r="P22" s="621"/>
      <c r="Q22" s="622"/>
      <c r="R22" s="623">
        <v>62711504</v>
      </c>
      <c r="S22" s="624"/>
      <c r="T22" s="624"/>
      <c r="U22" s="624"/>
      <c r="V22" s="624"/>
      <c r="W22" s="624"/>
      <c r="X22" s="624"/>
      <c r="Y22" s="625"/>
      <c r="Z22" s="626">
        <v>8.8000000000000007</v>
      </c>
      <c r="AA22" s="626"/>
      <c r="AB22" s="626"/>
      <c r="AC22" s="626"/>
      <c r="AD22" s="627">
        <v>62711504</v>
      </c>
      <c r="AE22" s="627"/>
      <c r="AF22" s="627"/>
      <c r="AG22" s="627"/>
      <c r="AH22" s="627"/>
      <c r="AI22" s="627"/>
      <c r="AJ22" s="627"/>
      <c r="AK22" s="627"/>
      <c r="AL22" s="628">
        <v>18.399999999999999</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v>7063558</v>
      </c>
      <c r="BH22" s="624"/>
      <c r="BI22" s="624"/>
      <c r="BJ22" s="624"/>
      <c r="BK22" s="624"/>
      <c r="BL22" s="624"/>
      <c r="BM22" s="624"/>
      <c r="BN22" s="625"/>
      <c r="BO22" s="626">
        <v>2.9</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270</v>
      </c>
      <c r="C23" s="621"/>
      <c r="D23" s="621"/>
      <c r="E23" s="621"/>
      <c r="F23" s="621"/>
      <c r="G23" s="621"/>
      <c r="H23" s="621"/>
      <c r="I23" s="621"/>
      <c r="J23" s="621"/>
      <c r="K23" s="621"/>
      <c r="L23" s="621"/>
      <c r="M23" s="621"/>
      <c r="N23" s="621"/>
      <c r="O23" s="621"/>
      <c r="P23" s="621"/>
      <c r="Q23" s="622"/>
      <c r="R23" s="623">
        <v>2416596</v>
      </c>
      <c r="S23" s="624"/>
      <c r="T23" s="624"/>
      <c r="U23" s="624"/>
      <c r="V23" s="624"/>
      <c r="W23" s="624"/>
      <c r="X23" s="624"/>
      <c r="Y23" s="625"/>
      <c r="Z23" s="626">
        <v>0.3</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v>18380680</v>
      </c>
      <c r="BH23" s="624"/>
      <c r="BI23" s="624"/>
      <c r="BJ23" s="624"/>
      <c r="BK23" s="624"/>
      <c r="BL23" s="624"/>
      <c r="BM23" s="624"/>
      <c r="BN23" s="625"/>
      <c r="BO23" s="626">
        <v>7.5</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x14ac:dyDescent="0.15">
      <c r="B24" s="620" t="s">
        <v>277</v>
      </c>
      <c r="C24" s="621"/>
      <c r="D24" s="621"/>
      <c r="E24" s="621"/>
      <c r="F24" s="621"/>
      <c r="G24" s="621"/>
      <c r="H24" s="621"/>
      <c r="I24" s="621"/>
      <c r="J24" s="621"/>
      <c r="K24" s="621"/>
      <c r="L24" s="621"/>
      <c r="M24" s="621"/>
      <c r="N24" s="621"/>
      <c r="O24" s="621"/>
      <c r="P24" s="621"/>
      <c r="Q24" s="622"/>
      <c r="R24" s="623">
        <v>31</v>
      </c>
      <c r="S24" s="624"/>
      <c r="T24" s="624"/>
      <c r="U24" s="624"/>
      <c r="V24" s="624"/>
      <c r="W24" s="624"/>
      <c r="X24" s="624"/>
      <c r="Y24" s="625"/>
      <c r="Z24" s="626">
        <v>0</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404113291</v>
      </c>
      <c r="CS24" s="613"/>
      <c r="CT24" s="613"/>
      <c r="CU24" s="613"/>
      <c r="CV24" s="613"/>
      <c r="CW24" s="613"/>
      <c r="CX24" s="613"/>
      <c r="CY24" s="614"/>
      <c r="CZ24" s="617">
        <v>57.1</v>
      </c>
      <c r="DA24" s="618"/>
      <c r="DB24" s="618"/>
      <c r="DC24" s="634"/>
      <c r="DD24" s="655">
        <v>249754873</v>
      </c>
      <c r="DE24" s="613"/>
      <c r="DF24" s="613"/>
      <c r="DG24" s="613"/>
      <c r="DH24" s="613"/>
      <c r="DI24" s="613"/>
      <c r="DJ24" s="613"/>
      <c r="DK24" s="614"/>
      <c r="DL24" s="655">
        <v>231925298</v>
      </c>
      <c r="DM24" s="613"/>
      <c r="DN24" s="613"/>
      <c r="DO24" s="613"/>
      <c r="DP24" s="613"/>
      <c r="DQ24" s="613"/>
      <c r="DR24" s="613"/>
      <c r="DS24" s="613"/>
      <c r="DT24" s="613"/>
      <c r="DU24" s="613"/>
      <c r="DV24" s="614"/>
      <c r="DW24" s="617">
        <v>65.099999999999994</v>
      </c>
      <c r="DX24" s="618"/>
      <c r="DY24" s="618"/>
      <c r="DZ24" s="618"/>
      <c r="EA24" s="618"/>
      <c r="EB24" s="618"/>
      <c r="EC24" s="619"/>
    </row>
    <row r="25" spans="2:133" ht="11.25" customHeight="1" x14ac:dyDescent="0.15">
      <c r="B25" s="620" t="s">
        <v>280</v>
      </c>
      <c r="C25" s="621"/>
      <c r="D25" s="621"/>
      <c r="E25" s="621"/>
      <c r="F25" s="621"/>
      <c r="G25" s="621"/>
      <c r="H25" s="621"/>
      <c r="I25" s="621"/>
      <c r="J25" s="621"/>
      <c r="K25" s="621"/>
      <c r="L25" s="621"/>
      <c r="M25" s="621"/>
      <c r="N25" s="621"/>
      <c r="O25" s="621"/>
      <c r="P25" s="621"/>
      <c r="Q25" s="622"/>
      <c r="R25" s="623">
        <v>359299622</v>
      </c>
      <c r="S25" s="624"/>
      <c r="T25" s="624"/>
      <c r="U25" s="624"/>
      <c r="V25" s="624"/>
      <c r="W25" s="624"/>
      <c r="X25" s="624"/>
      <c r="Y25" s="625"/>
      <c r="Z25" s="626">
        <v>50.5</v>
      </c>
      <c r="AA25" s="626"/>
      <c r="AB25" s="626"/>
      <c r="AC25" s="626"/>
      <c r="AD25" s="627">
        <v>338502315</v>
      </c>
      <c r="AE25" s="627"/>
      <c r="AF25" s="627"/>
      <c r="AG25" s="627"/>
      <c r="AH25" s="627"/>
      <c r="AI25" s="627"/>
      <c r="AJ25" s="627"/>
      <c r="AK25" s="627"/>
      <c r="AL25" s="628">
        <v>99.4</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137669458</v>
      </c>
      <c r="CS25" s="656"/>
      <c r="CT25" s="656"/>
      <c r="CU25" s="656"/>
      <c r="CV25" s="656"/>
      <c r="CW25" s="656"/>
      <c r="CX25" s="656"/>
      <c r="CY25" s="657"/>
      <c r="CZ25" s="628">
        <v>19.5</v>
      </c>
      <c r="DA25" s="653"/>
      <c r="DB25" s="653"/>
      <c r="DC25" s="658"/>
      <c r="DD25" s="632">
        <v>116309843</v>
      </c>
      <c r="DE25" s="656"/>
      <c r="DF25" s="656"/>
      <c r="DG25" s="656"/>
      <c r="DH25" s="656"/>
      <c r="DI25" s="656"/>
      <c r="DJ25" s="656"/>
      <c r="DK25" s="657"/>
      <c r="DL25" s="632">
        <v>113828342</v>
      </c>
      <c r="DM25" s="656"/>
      <c r="DN25" s="656"/>
      <c r="DO25" s="656"/>
      <c r="DP25" s="656"/>
      <c r="DQ25" s="656"/>
      <c r="DR25" s="656"/>
      <c r="DS25" s="656"/>
      <c r="DT25" s="656"/>
      <c r="DU25" s="656"/>
      <c r="DV25" s="657"/>
      <c r="DW25" s="628">
        <v>32</v>
      </c>
      <c r="DX25" s="653"/>
      <c r="DY25" s="653"/>
      <c r="DZ25" s="653"/>
      <c r="EA25" s="653"/>
      <c r="EB25" s="653"/>
      <c r="EC25" s="654"/>
    </row>
    <row r="26" spans="2:133" ht="11.25" customHeight="1" x14ac:dyDescent="0.15">
      <c r="B26" s="620" t="s">
        <v>283</v>
      </c>
      <c r="C26" s="621"/>
      <c r="D26" s="621"/>
      <c r="E26" s="621"/>
      <c r="F26" s="621"/>
      <c r="G26" s="621"/>
      <c r="H26" s="621"/>
      <c r="I26" s="621"/>
      <c r="J26" s="621"/>
      <c r="K26" s="621"/>
      <c r="L26" s="621"/>
      <c r="M26" s="621"/>
      <c r="N26" s="621"/>
      <c r="O26" s="621"/>
      <c r="P26" s="621"/>
      <c r="Q26" s="622"/>
      <c r="R26" s="623">
        <v>228615</v>
      </c>
      <c r="S26" s="624"/>
      <c r="T26" s="624"/>
      <c r="U26" s="624"/>
      <c r="V26" s="624"/>
      <c r="W26" s="624"/>
      <c r="X26" s="624"/>
      <c r="Y26" s="625"/>
      <c r="Z26" s="626">
        <v>0</v>
      </c>
      <c r="AA26" s="626"/>
      <c r="AB26" s="626"/>
      <c r="AC26" s="626"/>
      <c r="AD26" s="627">
        <v>228615</v>
      </c>
      <c r="AE26" s="627"/>
      <c r="AF26" s="627"/>
      <c r="AG26" s="627"/>
      <c r="AH26" s="627"/>
      <c r="AI26" s="627"/>
      <c r="AJ26" s="627"/>
      <c r="AK26" s="627"/>
      <c r="AL26" s="628">
        <v>0.1</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97209179</v>
      </c>
      <c r="CS26" s="624"/>
      <c r="CT26" s="624"/>
      <c r="CU26" s="624"/>
      <c r="CV26" s="624"/>
      <c r="CW26" s="624"/>
      <c r="CX26" s="624"/>
      <c r="CY26" s="625"/>
      <c r="CZ26" s="628">
        <v>13.7</v>
      </c>
      <c r="DA26" s="653"/>
      <c r="DB26" s="653"/>
      <c r="DC26" s="658"/>
      <c r="DD26" s="632">
        <v>78077405</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3"/>
      <c r="DY26" s="653"/>
      <c r="DZ26" s="653"/>
      <c r="EA26" s="653"/>
      <c r="EB26" s="653"/>
      <c r="EC26" s="654"/>
    </row>
    <row r="27" spans="2:133" ht="11.25" customHeight="1" x14ac:dyDescent="0.15">
      <c r="B27" s="620" t="s">
        <v>286</v>
      </c>
      <c r="C27" s="621"/>
      <c r="D27" s="621"/>
      <c r="E27" s="621"/>
      <c r="F27" s="621"/>
      <c r="G27" s="621"/>
      <c r="H27" s="621"/>
      <c r="I27" s="621"/>
      <c r="J27" s="621"/>
      <c r="K27" s="621"/>
      <c r="L27" s="621"/>
      <c r="M27" s="621"/>
      <c r="N27" s="621"/>
      <c r="O27" s="621"/>
      <c r="P27" s="621"/>
      <c r="Q27" s="622"/>
      <c r="R27" s="623">
        <v>7959286</v>
      </c>
      <c r="S27" s="624"/>
      <c r="T27" s="624"/>
      <c r="U27" s="624"/>
      <c r="V27" s="624"/>
      <c r="W27" s="624"/>
      <c r="X27" s="624"/>
      <c r="Y27" s="625"/>
      <c r="Z27" s="626">
        <v>1.1000000000000001</v>
      </c>
      <c r="AA27" s="626"/>
      <c r="AB27" s="626"/>
      <c r="AC27" s="626"/>
      <c r="AD27" s="627" t="s">
        <v>122</v>
      </c>
      <c r="AE27" s="627"/>
      <c r="AF27" s="627"/>
      <c r="AG27" s="627"/>
      <c r="AH27" s="627"/>
      <c r="AI27" s="627"/>
      <c r="AJ27" s="627"/>
      <c r="AK27" s="627"/>
      <c r="AL27" s="628" t="s">
        <v>122</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246715613</v>
      </c>
      <c r="BH27" s="624"/>
      <c r="BI27" s="624"/>
      <c r="BJ27" s="624"/>
      <c r="BK27" s="624"/>
      <c r="BL27" s="624"/>
      <c r="BM27" s="624"/>
      <c r="BN27" s="625"/>
      <c r="BO27" s="626">
        <v>100</v>
      </c>
      <c r="BP27" s="626"/>
      <c r="BQ27" s="626"/>
      <c r="BR27" s="626"/>
      <c r="BS27" s="627">
        <v>3533699</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193833955</v>
      </c>
      <c r="CS27" s="656"/>
      <c r="CT27" s="656"/>
      <c r="CU27" s="656"/>
      <c r="CV27" s="656"/>
      <c r="CW27" s="656"/>
      <c r="CX27" s="656"/>
      <c r="CY27" s="657"/>
      <c r="CZ27" s="628">
        <v>27.4</v>
      </c>
      <c r="DA27" s="653"/>
      <c r="DB27" s="653"/>
      <c r="DC27" s="658"/>
      <c r="DD27" s="632">
        <v>67526081</v>
      </c>
      <c r="DE27" s="656"/>
      <c r="DF27" s="656"/>
      <c r="DG27" s="656"/>
      <c r="DH27" s="656"/>
      <c r="DI27" s="656"/>
      <c r="DJ27" s="656"/>
      <c r="DK27" s="657"/>
      <c r="DL27" s="632">
        <v>52477091</v>
      </c>
      <c r="DM27" s="656"/>
      <c r="DN27" s="656"/>
      <c r="DO27" s="656"/>
      <c r="DP27" s="656"/>
      <c r="DQ27" s="656"/>
      <c r="DR27" s="656"/>
      <c r="DS27" s="656"/>
      <c r="DT27" s="656"/>
      <c r="DU27" s="656"/>
      <c r="DV27" s="657"/>
      <c r="DW27" s="628">
        <v>14.7</v>
      </c>
      <c r="DX27" s="653"/>
      <c r="DY27" s="653"/>
      <c r="DZ27" s="653"/>
      <c r="EA27" s="653"/>
      <c r="EB27" s="653"/>
      <c r="EC27" s="654"/>
    </row>
    <row r="28" spans="2:133" ht="11.25" customHeight="1" x14ac:dyDescent="0.15">
      <c r="B28" s="620" t="s">
        <v>289</v>
      </c>
      <c r="C28" s="621"/>
      <c r="D28" s="621"/>
      <c r="E28" s="621"/>
      <c r="F28" s="621"/>
      <c r="G28" s="621"/>
      <c r="H28" s="621"/>
      <c r="I28" s="621"/>
      <c r="J28" s="621"/>
      <c r="K28" s="621"/>
      <c r="L28" s="621"/>
      <c r="M28" s="621"/>
      <c r="N28" s="621"/>
      <c r="O28" s="621"/>
      <c r="P28" s="621"/>
      <c r="Q28" s="622"/>
      <c r="R28" s="623">
        <v>7467959</v>
      </c>
      <c r="S28" s="624"/>
      <c r="T28" s="624"/>
      <c r="U28" s="624"/>
      <c r="V28" s="624"/>
      <c r="W28" s="624"/>
      <c r="X28" s="624"/>
      <c r="Y28" s="625"/>
      <c r="Z28" s="626">
        <v>1</v>
      </c>
      <c r="AA28" s="626"/>
      <c r="AB28" s="626"/>
      <c r="AC28" s="626"/>
      <c r="AD28" s="627">
        <v>1409852</v>
      </c>
      <c r="AE28" s="627"/>
      <c r="AF28" s="627"/>
      <c r="AG28" s="627"/>
      <c r="AH28" s="627"/>
      <c r="AI28" s="627"/>
      <c r="AJ28" s="627"/>
      <c r="AK28" s="627"/>
      <c r="AL28" s="628">
        <v>0.4</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72609878</v>
      </c>
      <c r="CS28" s="624"/>
      <c r="CT28" s="624"/>
      <c r="CU28" s="624"/>
      <c r="CV28" s="624"/>
      <c r="CW28" s="624"/>
      <c r="CX28" s="624"/>
      <c r="CY28" s="625"/>
      <c r="CZ28" s="628">
        <v>10.3</v>
      </c>
      <c r="DA28" s="653"/>
      <c r="DB28" s="653"/>
      <c r="DC28" s="658"/>
      <c r="DD28" s="632">
        <v>65918949</v>
      </c>
      <c r="DE28" s="624"/>
      <c r="DF28" s="624"/>
      <c r="DG28" s="624"/>
      <c r="DH28" s="624"/>
      <c r="DI28" s="624"/>
      <c r="DJ28" s="624"/>
      <c r="DK28" s="625"/>
      <c r="DL28" s="632">
        <v>65619865</v>
      </c>
      <c r="DM28" s="624"/>
      <c r="DN28" s="624"/>
      <c r="DO28" s="624"/>
      <c r="DP28" s="624"/>
      <c r="DQ28" s="624"/>
      <c r="DR28" s="624"/>
      <c r="DS28" s="624"/>
      <c r="DT28" s="624"/>
      <c r="DU28" s="624"/>
      <c r="DV28" s="625"/>
      <c r="DW28" s="628">
        <v>18.399999999999999</v>
      </c>
      <c r="DX28" s="653"/>
      <c r="DY28" s="653"/>
      <c r="DZ28" s="653"/>
      <c r="EA28" s="653"/>
      <c r="EB28" s="653"/>
      <c r="EC28" s="654"/>
    </row>
    <row r="29" spans="2:133" ht="11.25" customHeight="1" x14ac:dyDescent="0.15">
      <c r="B29" s="620" t="s">
        <v>291</v>
      </c>
      <c r="C29" s="621"/>
      <c r="D29" s="621"/>
      <c r="E29" s="621"/>
      <c r="F29" s="621"/>
      <c r="G29" s="621"/>
      <c r="H29" s="621"/>
      <c r="I29" s="621"/>
      <c r="J29" s="621"/>
      <c r="K29" s="621"/>
      <c r="L29" s="621"/>
      <c r="M29" s="621"/>
      <c r="N29" s="621"/>
      <c r="O29" s="621"/>
      <c r="P29" s="621"/>
      <c r="Q29" s="622"/>
      <c r="R29" s="623">
        <v>3220410</v>
      </c>
      <c r="S29" s="624"/>
      <c r="T29" s="624"/>
      <c r="U29" s="624"/>
      <c r="V29" s="624"/>
      <c r="W29" s="624"/>
      <c r="X29" s="624"/>
      <c r="Y29" s="625"/>
      <c r="Z29" s="626">
        <v>0.5</v>
      </c>
      <c r="AA29" s="626"/>
      <c r="AB29" s="626"/>
      <c r="AC29" s="626"/>
      <c r="AD29" s="627">
        <v>2838</v>
      </c>
      <c r="AE29" s="627"/>
      <c r="AF29" s="627"/>
      <c r="AG29" s="627"/>
      <c r="AH29" s="627"/>
      <c r="AI29" s="627"/>
      <c r="AJ29" s="627"/>
      <c r="AK29" s="627"/>
      <c r="AL29" s="628">
        <v>0</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292</v>
      </c>
      <c r="CE29" s="662"/>
      <c r="CF29" s="620" t="s">
        <v>66</v>
      </c>
      <c r="CG29" s="621"/>
      <c r="CH29" s="621"/>
      <c r="CI29" s="621"/>
      <c r="CJ29" s="621"/>
      <c r="CK29" s="621"/>
      <c r="CL29" s="621"/>
      <c r="CM29" s="621"/>
      <c r="CN29" s="621"/>
      <c r="CO29" s="621"/>
      <c r="CP29" s="621"/>
      <c r="CQ29" s="622"/>
      <c r="CR29" s="623">
        <v>72607702</v>
      </c>
      <c r="CS29" s="656"/>
      <c r="CT29" s="656"/>
      <c r="CU29" s="656"/>
      <c r="CV29" s="656"/>
      <c r="CW29" s="656"/>
      <c r="CX29" s="656"/>
      <c r="CY29" s="657"/>
      <c r="CZ29" s="628">
        <v>10.3</v>
      </c>
      <c r="DA29" s="653"/>
      <c r="DB29" s="653"/>
      <c r="DC29" s="658"/>
      <c r="DD29" s="632">
        <v>65916773</v>
      </c>
      <c r="DE29" s="656"/>
      <c r="DF29" s="656"/>
      <c r="DG29" s="656"/>
      <c r="DH29" s="656"/>
      <c r="DI29" s="656"/>
      <c r="DJ29" s="656"/>
      <c r="DK29" s="657"/>
      <c r="DL29" s="632">
        <v>65617689</v>
      </c>
      <c r="DM29" s="656"/>
      <c r="DN29" s="656"/>
      <c r="DO29" s="656"/>
      <c r="DP29" s="656"/>
      <c r="DQ29" s="656"/>
      <c r="DR29" s="656"/>
      <c r="DS29" s="656"/>
      <c r="DT29" s="656"/>
      <c r="DU29" s="656"/>
      <c r="DV29" s="657"/>
      <c r="DW29" s="628">
        <v>18.399999999999999</v>
      </c>
      <c r="DX29" s="653"/>
      <c r="DY29" s="653"/>
      <c r="DZ29" s="653"/>
      <c r="EA29" s="653"/>
      <c r="EB29" s="653"/>
      <c r="EC29" s="654"/>
    </row>
    <row r="30" spans="2:133" ht="11.25" customHeight="1" x14ac:dyDescent="0.15">
      <c r="B30" s="620" t="s">
        <v>293</v>
      </c>
      <c r="C30" s="621"/>
      <c r="D30" s="621"/>
      <c r="E30" s="621"/>
      <c r="F30" s="621"/>
      <c r="G30" s="621"/>
      <c r="H30" s="621"/>
      <c r="I30" s="621"/>
      <c r="J30" s="621"/>
      <c r="K30" s="621"/>
      <c r="L30" s="621"/>
      <c r="M30" s="621"/>
      <c r="N30" s="621"/>
      <c r="O30" s="621"/>
      <c r="P30" s="621"/>
      <c r="Q30" s="622"/>
      <c r="R30" s="623">
        <v>174318386</v>
      </c>
      <c r="S30" s="624"/>
      <c r="T30" s="624"/>
      <c r="U30" s="624"/>
      <c r="V30" s="624"/>
      <c r="W30" s="624"/>
      <c r="X30" s="624"/>
      <c r="Y30" s="625"/>
      <c r="Z30" s="626">
        <v>24.5</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59"/>
      <c r="BI30" s="659"/>
      <c r="BJ30" s="659"/>
      <c r="BK30" s="659"/>
      <c r="BL30" s="659"/>
      <c r="BM30" s="659"/>
      <c r="BN30" s="659"/>
      <c r="BO30" s="659"/>
      <c r="BP30" s="659"/>
      <c r="BQ30" s="660"/>
      <c r="BR30" s="605" t="s">
        <v>295</v>
      </c>
      <c r="BS30" s="659"/>
      <c r="BT30" s="659"/>
      <c r="BU30" s="659"/>
      <c r="BV30" s="659"/>
      <c r="BW30" s="659"/>
      <c r="BX30" s="659"/>
      <c r="BY30" s="659"/>
      <c r="BZ30" s="659"/>
      <c r="CA30" s="659"/>
      <c r="CB30" s="660"/>
      <c r="CD30" s="663"/>
      <c r="CE30" s="664"/>
      <c r="CF30" s="620" t="s">
        <v>296</v>
      </c>
      <c r="CG30" s="621"/>
      <c r="CH30" s="621"/>
      <c r="CI30" s="621"/>
      <c r="CJ30" s="621"/>
      <c r="CK30" s="621"/>
      <c r="CL30" s="621"/>
      <c r="CM30" s="621"/>
      <c r="CN30" s="621"/>
      <c r="CO30" s="621"/>
      <c r="CP30" s="621"/>
      <c r="CQ30" s="622"/>
      <c r="CR30" s="623">
        <v>68147566</v>
      </c>
      <c r="CS30" s="624"/>
      <c r="CT30" s="624"/>
      <c r="CU30" s="624"/>
      <c r="CV30" s="624"/>
      <c r="CW30" s="624"/>
      <c r="CX30" s="624"/>
      <c r="CY30" s="625"/>
      <c r="CZ30" s="628">
        <v>9.6</v>
      </c>
      <c r="DA30" s="653"/>
      <c r="DB30" s="653"/>
      <c r="DC30" s="658"/>
      <c r="DD30" s="632">
        <v>61916164</v>
      </c>
      <c r="DE30" s="624"/>
      <c r="DF30" s="624"/>
      <c r="DG30" s="624"/>
      <c r="DH30" s="624"/>
      <c r="DI30" s="624"/>
      <c r="DJ30" s="624"/>
      <c r="DK30" s="625"/>
      <c r="DL30" s="632">
        <v>61824314</v>
      </c>
      <c r="DM30" s="624"/>
      <c r="DN30" s="624"/>
      <c r="DO30" s="624"/>
      <c r="DP30" s="624"/>
      <c r="DQ30" s="624"/>
      <c r="DR30" s="624"/>
      <c r="DS30" s="624"/>
      <c r="DT30" s="624"/>
      <c r="DU30" s="624"/>
      <c r="DV30" s="625"/>
      <c r="DW30" s="628">
        <v>17.399999999999999</v>
      </c>
      <c r="DX30" s="653"/>
      <c r="DY30" s="653"/>
      <c r="DZ30" s="653"/>
      <c r="EA30" s="653"/>
      <c r="EB30" s="653"/>
      <c r="EC30" s="654"/>
    </row>
    <row r="31" spans="2:133" ht="11.25" customHeight="1" x14ac:dyDescent="0.15">
      <c r="B31" s="636" t="s">
        <v>297</v>
      </c>
      <c r="C31" s="637"/>
      <c r="D31" s="637"/>
      <c r="E31" s="637"/>
      <c r="F31" s="637"/>
      <c r="G31" s="637"/>
      <c r="H31" s="637"/>
      <c r="I31" s="637"/>
      <c r="J31" s="637"/>
      <c r="K31" s="637"/>
      <c r="L31" s="637"/>
      <c r="M31" s="637"/>
      <c r="N31" s="637"/>
      <c r="O31" s="637"/>
      <c r="P31" s="637"/>
      <c r="Q31" s="638"/>
      <c r="R31" s="623">
        <v>32322</v>
      </c>
      <c r="S31" s="624"/>
      <c r="T31" s="624"/>
      <c r="U31" s="624"/>
      <c r="V31" s="624"/>
      <c r="W31" s="624"/>
      <c r="X31" s="624"/>
      <c r="Y31" s="625"/>
      <c r="Z31" s="626">
        <v>0</v>
      </c>
      <c r="AA31" s="626"/>
      <c r="AB31" s="626"/>
      <c r="AC31" s="626"/>
      <c r="AD31" s="627">
        <v>32322</v>
      </c>
      <c r="AE31" s="627"/>
      <c r="AF31" s="627"/>
      <c r="AG31" s="627"/>
      <c r="AH31" s="627"/>
      <c r="AI31" s="627"/>
      <c r="AJ31" s="627"/>
      <c r="AK31" s="627"/>
      <c r="AL31" s="628">
        <v>0</v>
      </c>
      <c r="AM31" s="629"/>
      <c r="AN31" s="629"/>
      <c r="AO31" s="630"/>
      <c r="AP31" s="671" t="s">
        <v>298</v>
      </c>
      <c r="AQ31" s="672"/>
      <c r="AR31" s="672"/>
      <c r="AS31" s="672"/>
      <c r="AT31" s="677" t="s">
        <v>299</v>
      </c>
      <c r="AU31" s="218"/>
      <c r="AV31" s="218"/>
      <c r="AW31" s="218"/>
      <c r="AX31" s="609" t="s">
        <v>177</v>
      </c>
      <c r="AY31" s="610"/>
      <c r="AZ31" s="610"/>
      <c r="BA31" s="610"/>
      <c r="BB31" s="610"/>
      <c r="BC31" s="610"/>
      <c r="BD31" s="610"/>
      <c r="BE31" s="610"/>
      <c r="BF31" s="611"/>
      <c r="BG31" s="670">
        <v>99.6</v>
      </c>
      <c r="BH31" s="667"/>
      <c r="BI31" s="667"/>
      <c r="BJ31" s="667"/>
      <c r="BK31" s="667"/>
      <c r="BL31" s="667"/>
      <c r="BM31" s="618">
        <v>98.8</v>
      </c>
      <c r="BN31" s="667"/>
      <c r="BO31" s="667"/>
      <c r="BP31" s="667"/>
      <c r="BQ31" s="668"/>
      <c r="BR31" s="670">
        <v>99.5</v>
      </c>
      <c r="BS31" s="667"/>
      <c r="BT31" s="667"/>
      <c r="BU31" s="667"/>
      <c r="BV31" s="667"/>
      <c r="BW31" s="667"/>
      <c r="BX31" s="618">
        <v>98.6</v>
      </c>
      <c r="BY31" s="667"/>
      <c r="BZ31" s="667"/>
      <c r="CA31" s="667"/>
      <c r="CB31" s="668"/>
      <c r="CD31" s="663"/>
      <c r="CE31" s="664"/>
      <c r="CF31" s="620" t="s">
        <v>300</v>
      </c>
      <c r="CG31" s="621"/>
      <c r="CH31" s="621"/>
      <c r="CI31" s="621"/>
      <c r="CJ31" s="621"/>
      <c r="CK31" s="621"/>
      <c r="CL31" s="621"/>
      <c r="CM31" s="621"/>
      <c r="CN31" s="621"/>
      <c r="CO31" s="621"/>
      <c r="CP31" s="621"/>
      <c r="CQ31" s="622"/>
      <c r="CR31" s="623">
        <v>4460136</v>
      </c>
      <c r="CS31" s="656"/>
      <c r="CT31" s="656"/>
      <c r="CU31" s="656"/>
      <c r="CV31" s="656"/>
      <c r="CW31" s="656"/>
      <c r="CX31" s="656"/>
      <c r="CY31" s="657"/>
      <c r="CZ31" s="628">
        <v>0.6</v>
      </c>
      <c r="DA31" s="653"/>
      <c r="DB31" s="653"/>
      <c r="DC31" s="658"/>
      <c r="DD31" s="632">
        <v>4000609</v>
      </c>
      <c r="DE31" s="656"/>
      <c r="DF31" s="656"/>
      <c r="DG31" s="656"/>
      <c r="DH31" s="656"/>
      <c r="DI31" s="656"/>
      <c r="DJ31" s="656"/>
      <c r="DK31" s="657"/>
      <c r="DL31" s="632">
        <v>3793375</v>
      </c>
      <c r="DM31" s="656"/>
      <c r="DN31" s="656"/>
      <c r="DO31" s="656"/>
      <c r="DP31" s="656"/>
      <c r="DQ31" s="656"/>
      <c r="DR31" s="656"/>
      <c r="DS31" s="656"/>
      <c r="DT31" s="656"/>
      <c r="DU31" s="656"/>
      <c r="DV31" s="657"/>
      <c r="DW31" s="628">
        <v>1.1000000000000001</v>
      </c>
      <c r="DX31" s="653"/>
      <c r="DY31" s="653"/>
      <c r="DZ31" s="653"/>
      <c r="EA31" s="653"/>
      <c r="EB31" s="653"/>
      <c r="EC31" s="654"/>
    </row>
    <row r="32" spans="2:133" ht="11.25" customHeight="1" x14ac:dyDescent="0.15">
      <c r="B32" s="620" t="s">
        <v>301</v>
      </c>
      <c r="C32" s="621"/>
      <c r="D32" s="621"/>
      <c r="E32" s="621"/>
      <c r="F32" s="621"/>
      <c r="G32" s="621"/>
      <c r="H32" s="621"/>
      <c r="I32" s="621"/>
      <c r="J32" s="621"/>
      <c r="K32" s="621"/>
      <c r="L32" s="621"/>
      <c r="M32" s="621"/>
      <c r="N32" s="621"/>
      <c r="O32" s="621"/>
      <c r="P32" s="621"/>
      <c r="Q32" s="622"/>
      <c r="R32" s="623">
        <v>35582343</v>
      </c>
      <c r="S32" s="624"/>
      <c r="T32" s="624"/>
      <c r="U32" s="624"/>
      <c r="V32" s="624"/>
      <c r="W32" s="624"/>
      <c r="X32" s="624"/>
      <c r="Y32" s="625"/>
      <c r="Z32" s="626">
        <v>5</v>
      </c>
      <c r="AA32" s="626"/>
      <c r="AB32" s="626"/>
      <c r="AC32" s="626"/>
      <c r="AD32" s="627" t="s">
        <v>122</v>
      </c>
      <c r="AE32" s="627"/>
      <c r="AF32" s="627"/>
      <c r="AG32" s="627"/>
      <c r="AH32" s="627"/>
      <c r="AI32" s="627"/>
      <c r="AJ32" s="627"/>
      <c r="AK32" s="627"/>
      <c r="AL32" s="628" t="s">
        <v>122</v>
      </c>
      <c r="AM32" s="629"/>
      <c r="AN32" s="629"/>
      <c r="AO32" s="630"/>
      <c r="AP32" s="673"/>
      <c r="AQ32" s="674"/>
      <c r="AR32" s="674"/>
      <c r="AS32" s="674"/>
      <c r="AT32" s="678"/>
      <c r="AU32" s="214" t="s">
        <v>302</v>
      </c>
      <c r="AX32" s="620" t="s">
        <v>303</v>
      </c>
      <c r="AY32" s="621"/>
      <c r="AZ32" s="621"/>
      <c r="BA32" s="621"/>
      <c r="BB32" s="621"/>
      <c r="BC32" s="621"/>
      <c r="BD32" s="621"/>
      <c r="BE32" s="621"/>
      <c r="BF32" s="622"/>
      <c r="BG32" s="680">
        <v>99.3</v>
      </c>
      <c r="BH32" s="656"/>
      <c r="BI32" s="656"/>
      <c r="BJ32" s="656"/>
      <c r="BK32" s="656"/>
      <c r="BL32" s="656"/>
      <c r="BM32" s="629">
        <v>98.1</v>
      </c>
      <c r="BN32" s="656"/>
      <c r="BO32" s="656"/>
      <c r="BP32" s="656"/>
      <c r="BQ32" s="669"/>
      <c r="BR32" s="680">
        <v>99.3</v>
      </c>
      <c r="BS32" s="656"/>
      <c r="BT32" s="656"/>
      <c r="BU32" s="656"/>
      <c r="BV32" s="656"/>
      <c r="BW32" s="656"/>
      <c r="BX32" s="629">
        <v>98</v>
      </c>
      <c r="BY32" s="656"/>
      <c r="BZ32" s="656"/>
      <c r="CA32" s="656"/>
      <c r="CB32" s="669"/>
      <c r="CD32" s="665"/>
      <c r="CE32" s="666"/>
      <c r="CF32" s="620" t="s">
        <v>304</v>
      </c>
      <c r="CG32" s="621"/>
      <c r="CH32" s="621"/>
      <c r="CI32" s="621"/>
      <c r="CJ32" s="621"/>
      <c r="CK32" s="621"/>
      <c r="CL32" s="621"/>
      <c r="CM32" s="621"/>
      <c r="CN32" s="621"/>
      <c r="CO32" s="621"/>
      <c r="CP32" s="621"/>
      <c r="CQ32" s="622"/>
      <c r="CR32" s="623">
        <v>2176</v>
      </c>
      <c r="CS32" s="624"/>
      <c r="CT32" s="624"/>
      <c r="CU32" s="624"/>
      <c r="CV32" s="624"/>
      <c r="CW32" s="624"/>
      <c r="CX32" s="624"/>
      <c r="CY32" s="625"/>
      <c r="CZ32" s="628">
        <v>0</v>
      </c>
      <c r="DA32" s="653"/>
      <c r="DB32" s="653"/>
      <c r="DC32" s="658"/>
      <c r="DD32" s="632">
        <v>2176</v>
      </c>
      <c r="DE32" s="624"/>
      <c r="DF32" s="624"/>
      <c r="DG32" s="624"/>
      <c r="DH32" s="624"/>
      <c r="DI32" s="624"/>
      <c r="DJ32" s="624"/>
      <c r="DK32" s="625"/>
      <c r="DL32" s="632">
        <v>2176</v>
      </c>
      <c r="DM32" s="624"/>
      <c r="DN32" s="624"/>
      <c r="DO32" s="624"/>
      <c r="DP32" s="624"/>
      <c r="DQ32" s="624"/>
      <c r="DR32" s="624"/>
      <c r="DS32" s="624"/>
      <c r="DT32" s="624"/>
      <c r="DU32" s="624"/>
      <c r="DV32" s="625"/>
      <c r="DW32" s="628">
        <v>0</v>
      </c>
      <c r="DX32" s="653"/>
      <c r="DY32" s="653"/>
      <c r="DZ32" s="653"/>
      <c r="EA32" s="653"/>
      <c r="EB32" s="653"/>
      <c r="EC32" s="654"/>
    </row>
    <row r="33" spans="2:133" ht="11.25" customHeight="1" x14ac:dyDescent="0.15">
      <c r="B33" s="620" t="s">
        <v>305</v>
      </c>
      <c r="C33" s="621"/>
      <c r="D33" s="621"/>
      <c r="E33" s="621"/>
      <c r="F33" s="621"/>
      <c r="G33" s="621"/>
      <c r="H33" s="621"/>
      <c r="I33" s="621"/>
      <c r="J33" s="621"/>
      <c r="K33" s="621"/>
      <c r="L33" s="621"/>
      <c r="M33" s="621"/>
      <c r="N33" s="621"/>
      <c r="O33" s="621"/>
      <c r="P33" s="621"/>
      <c r="Q33" s="622"/>
      <c r="R33" s="623">
        <v>1983041</v>
      </c>
      <c r="S33" s="624"/>
      <c r="T33" s="624"/>
      <c r="U33" s="624"/>
      <c r="V33" s="624"/>
      <c r="W33" s="624"/>
      <c r="X33" s="624"/>
      <c r="Y33" s="625"/>
      <c r="Z33" s="626">
        <v>0.3</v>
      </c>
      <c r="AA33" s="626"/>
      <c r="AB33" s="626"/>
      <c r="AC33" s="626"/>
      <c r="AD33" s="627">
        <v>201324</v>
      </c>
      <c r="AE33" s="627"/>
      <c r="AF33" s="627"/>
      <c r="AG33" s="627"/>
      <c r="AH33" s="627"/>
      <c r="AI33" s="627"/>
      <c r="AJ33" s="627"/>
      <c r="AK33" s="627"/>
      <c r="AL33" s="628">
        <v>0.1</v>
      </c>
      <c r="AM33" s="629"/>
      <c r="AN33" s="629"/>
      <c r="AO33" s="630"/>
      <c r="AP33" s="675"/>
      <c r="AQ33" s="676"/>
      <c r="AR33" s="676"/>
      <c r="AS33" s="676"/>
      <c r="AT33" s="679"/>
      <c r="AU33" s="219"/>
      <c r="AV33" s="219"/>
      <c r="AW33" s="219"/>
      <c r="AX33" s="644" t="s">
        <v>306</v>
      </c>
      <c r="AY33" s="645"/>
      <c r="AZ33" s="645"/>
      <c r="BA33" s="645"/>
      <c r="BB33" s="645"/>
      <c r="BC33" s="645"/>
      <c r="BD33" s="645"/>
      <c r="BE33" s="645"/>
      <c r="BF33" s="646"/>
      <c r="BG33" s="681">
        <v>99.7</v>
      </c>
      <c r="BH33" s="682"/>
      <c r="BI33" s="682"/>
      <c r="BJ33" s="682"/>
      <c r="BK33" s="682"/>
      <c r="BL33" s="682"/>
      <c r="BM33" s="683">
        <v>99.3</v>
      </c>
      <c r="BN33" s="682"/>
      <c r="BO33" s="682"/>
      <c r="BP33" s="682"/>
      <c r="BQ33" s="684"/>
      <c r="BR33" s="681">
        <v>99.7</v>
      </c>
      <c r="BS33" s="682"/>
      <c r="BT33" s="682"/>
      <c r="BU33" s="682"/>
      <c r="BV33" s="682"/>
      <c r="BW33" s="682"/>
      <c r="BX33" s="683">
        <v>99.1</v>
      </c>
      <c r="BY33" s="682"/>
      <c r="BZ33" s="682"/>
      <c r="CA33" s="682"/>
      <c r="CB33" s="684"/>
      <c r="CD33" s="620" t="s">
        <v>307</v>
      </c>
      <c r="CE33" s="621"/>
      <c r="CF33" s="621"/>
      <c r="CG33" s="621"/>
      <c r="CH33" s="621"/>
      <c r="CI33" s="621"/>
      <c r="CJ33" s="621"/>
      <c r="CK33" s="621"/>
      <c r="CL33" s="621"/>
      <c r="CM33" s="621"/>
      <c r="CN33" s="621"/>
      <c r="CO33" s="621"/>
      <c r="CP33" s="621"/>
      <c r="CQ33" s="622"/>
      <c r="CR33" s="623">
        <v>219252073</v>
      </c>
      <c r="CS33" s="656"/>
      <c r="CT33" s="656"/>
      <c r="CU33" s="656"/>
      <c r="CV33" s="656"/>
      <c r="CW33" s="656"/>
      <c r="CX33" s="656"/>
      <c r="CY33" s="657"/>
      <c r="CZ33" s="628">
        <v>31</v>
      </c>
      <c r="DA33" s="653"/>
      <c r="DB33" s="653"/>
      <c r="DC33" s="658"/>
      <c r="DD33" s="632">
        <v>151713957</v>
      </c>
      <c r="DE33" s="656"/>
      <c r="DF33" s="656"/>
      <c r="DG33" s="656"/>
      <c r="DH33" s="656"/>
      <c r="DI33" s="656"/>
      <c r="DJ33" s="656"/>
      <c r="DK33" s="657"/>
      <c r="DL33" s="632">
        <v>119460697</v>
      </c>
      <c r="DM33" s="656"/>
      <c r="DN33" s="656"/>
      <c r="DO33" s="656"/>
      <c r="DP33" s="656"/>
      <c r="DQ33" s="656"/>
      <c r="DR33" s="656"/>
      <c r="DS33" s="656"/>
      <c r="DT33" s="656"/>
      <c r="DU33" s="656"/>
      <c r="DV33" s="657"/>
      <c r="DW33" s="628">
        <v>33.6</v>
      </c>
      <c r="DX33" s="653"/>
      <c r="DY33" s="653"/>
      <c r="DZ33" s="653"/>
      <c r="EA33" s="653"/>
      <c r="EB33" s="653"/>
      <c r="EC33" s="654"/>
    </row>
    <row r="34" spans="2:133" ht="11.25" customHeight="1" x14ac:dyDescent="0.15">
      <c r="B34" s="620" t="s">
        <v>308</v>
      </c>
      <c r="C34" s="621"/>
      <c r="D34" s="621"/>
      <c r="E34" s="621"/>
      <c r="F34" s="621"/>
      <c r="G34" s="621"/>
      <c r="H34" s="621"/>
      <c r="I34" s="621"/>
      <c r="J34" s="621"/>
      <c r="K34" s="621"/>
      <c r="L34" s="621"/>
      <c r="M34" s="621"/>
      <c r="N34" s="621"/>
      <c r="O34" s="621"/>
      <c r="P34" s="621"/>
      <c r="Q34" s="622"/>
      <c r="R34" s="623">
        <v>1506145</v>
      </c>
      <c r="S34" s="624"/>
      <c r="T34" s="624"/>
      <c r="U34" s="624"/>
      <c r="V34" s="624"/>
      <c r="W34" s="624"/>
      <c r="X34" s="624"/>
      <c r="Y34" s="625"/>
      <c r="Z34" s="626">
        <v>0.2</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80358174</v>
      </c>
      <c r="CS34" s="624"/>
      <c r="CT34" s="624"/>
      <c r="CU34" s="624"/>
      <c r="CV34" s="624"/>
      <c r="CW34" s="624"/>
      <c r="CX34" s="624"/>
      <c r="CY34" s="625"/>
      <c r="CZ34" s="628">
        <v>11.4</v>
      </c>
      <c r="DA34" s="653"/>
      <c r="DB34" s="653"/>
      <c r="DC34" s="658"/>
      <c r="DD34" s="632">
        <v>58391003</v>
      </c>
      <c r="DE34" s="624"/>
      <c r="DF34" s="624"/>
      <c r="DG34" s="624"/>
      <c r="DH34" s="624"/>
      <c r="DI34" s="624"/>
      <c r="DJ34" s="624"/>
      <c r="DK34" s="625"/>
      <c r="DL34" s="632">
        <v>50934591</v>
      </c>
      <c r="DM34" s="624"/>
      <c r="DN34" s="624"/>
      <c r="DO34" s="624"/>
      <c r="DP34" s="624"/>
      <c r="DQ34" s="624"/>
      <c r="DR34" s="624"/>
      <c r="DS34" s="624"/>
      <c r="DT34" s="624"/>
      <c r="DU34" s="624"/>
      <c r="DV34" s="625"/>
      <c r="DW34" s="628">
        <v>14.3</v>
      </c>
      <c r="DX34" s="653"/>
      <c r="DY34" s="653"/>
      <c r="DZ34" s="653"/>
      <c r="EA34" s="653"/>
      <c r="EB34" s="653"/>
      <c r="EC34" s="654"/>
    </row>
    <row r="35" spans="2:133" ht="11.25" customHeight="1" x14ac:dyDescent="0.15">
      <c r="B35" s="620" t="s">
        <v>310</v>
      </c>
      <c r="C35" s="621"/>
      <c r="D35" s="621"/>
      <c r="E35" s="621"/>
      <c r="F35" s="621"/>
      <c r="G35" s="621"/>
      <c r="H35" s="621"/>
      <c r="I35" s="621"/>
      <c r="J35" s="621"/>
      <c r="K35" s="621"/>
      <c r="L35" s="621"/>
      <c r="M35" s="621"/>
      <c r="N35" s="621"/>
      <c r="O35" s="621"/>
      <c r="P35" s="621"/>
      <c r="Q35" s="622"/>
      <c r="R35" s="623">
        <v>12520641</v>
      </c>
      <c r="S35" s="624"/>
      <c r="T35" s="624"/>
      <c r="U35" s="624"/>
      <c r="V35" s="624"/>
      <c r="W35" s="624"/>
      <c r="X35" s="624"/>
      <c r="Y35" s="625"/>
      <c r="Z35" s="626">
        <v>1.8</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6442842</v>
      </c>
      <c r="CS35" s="656"/>
      <c r="CT35" s="656"/>
      <c r="CU35" s="656"/>
      <c r="CV35" s="656"/>
      <c r="CW35" s="656"/>
      <c r="CX35" s="656"/>
      <c r="CY35" s="657"/>
      <c r="CZ35" s="628">
        <v>0.9</v>
      </c>
      <c r="DA35" s="653"/>
      <c r="DB35" s="653"/>
      <c r="DC35" s="658"/>
      <c r="DD35" s="632">
        <v>5654822</v>
      </c>
      <c r="DE35" s="656"/>
      <c r="DF35" s="656"/>
      <c r="DG35" s="656"/>
      <c r="DH35" s="656"/>
      <c r="DI35" s="656"/>
      <c r="DJ35" s="656"/>
      <c r="DK35" s="657"/>
      <c r="DL35" s="632">
        <v>5475101</v>
      </c>
      <c r="DM35" s="656"/>
      <c r="DN35" s="656"/>
      <c r="DO35" s="656"/>
      <c r="DP35" s="656"/>
      <c r="DQ35" s="656"/>
      <c r="DR35" s="656"/>
      <c r="DS35" s="656"/>
      <c r="DT35" s="656"/>
      <c r="DU35" s="656"/>
      <c r="DV35" s="657"/>
      <c r="DW35" s="628">
        <v>1.5</v>
      </c>
      <c r="DX35" s="653"/>
      <c r="DY35" s="653"/>
      <c r="DZ35" s="653"/>
      <c r="EA35" s="653"/>
      <c r="EB35" s="653"/>
      <c r="EC35" s="654"/>
    </row>
    <row r="36" spans="2:133" ht="11.25" customHeight="1" x14ac:dyDescent="0.15">
      <c r="B36" s="620" t="s">
        <v>314</v>
      </c>
      <c r="C36" s="621"/>
      <c r="D36" s="621"/>
      <c r="E36" s="621"/>
      <c r="F36" s="621"/>
      <c r="G36" s="621"/>
      <c r="H36" s="621"/>
      <c r="I36" s="621"/>
      <c r="J36" s="621"/>
      <c r="K36" s="621"/>
      <c r="L36" s="621"/>
      <c r="M36" s="621"/>
      <c r="N36" s="621"/>
      <c r="O36" s="621"/>
      <c r="P36" s="621"/>
      <c r="Q36" s="622"/>
      <c r="R36" s="623">
        <v>4959467</v>
      </c>
      <c r="S36" s="624"/>
      <c r="T36" s="624"/>
      <c r="U36" s="624"/>
      <c r="V36" s="624"/>
      <c r="W36" s="624"/>
      <c r="X36" s="624"/>
      <c r="Y36" s="625"/>
      <c r="Z36" s="626">
        <v>0.7</v>
      </c>
      <c r="AA36" s="626"/>
      <c r="AB36" s="626"/>
      <c r="AC36" s="626"/>
      <c r="AD36" s="627" t="s">
        <v>122</v>
      </c>
      <c r="AE36" s="627"/>
      <c r="AF36" s="627"/>
      <c r="AG36" s="627"/>
      <c r="AH36" s="627"/>
      <c r="AI36" s="627"/>
      <c r="AJ36" s="627"/>
      <c r="AK36" s="627"/>
      <c r="AL36" s="628" t="s">
        <v>122</v>
      </c>
      <c r="AM36" s="629"/>
      <c r="AN36" s="629"/>
      <c r="AO36" s="630"/>
      <c r="AP36" s="222"/>
      <c r="AQ36" s="689" t="s">
        <v>315</v>
      </c>
      <c r="AR36" s="690"/>
      <c r="AS36" s="690"/>
      <c r="AT36" s="690"/>
      <c r="AU36" s="690"/>
      <c r="AV36" s="690"/>
      <c r="AW36" s="690"/>
      <c r="AX36" s="690"/>
      <c r="AY36" s="691"/>
      <c r="AZ36" s="612">
        <v>65391912</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t="s">
        <v>122</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54783650</v>
      </c>
      <c r="CS36" s="624"/>
      <c r="CT36" s="624"/>
      <c r="CU36" s="624"/>
      <c r="CV36" s="624"/>
      <c r="CW36" s="624"/>
      <c r="CX36" s="624"/>
      <c r="CY36" s="625"/>
      <c r="CZ36" s="628">
        <v>7.7</v>
      </c>
      <c r="DA36" s="653"/>
      <c r="DB36" s="653"/>
      <c r="DC36" s="658"/>
      <c r="DD36" s="632">
        <v>47388877</v>
      </c>
      <c r="DE36" s="624"/>
      <c r="DF36" s="624"/>
      <c r="DG36" s="624"/>
      <c r="DH36" s="624"/>
      <c r="DI36" s="624"/>
      <c r="DJ36" s="624"/>
      <c r="DK36" s="625"/>
      <c r="DL36" s="632">
        <v>34999332</v>
      </c>
      <c r="DM36" s="624"/>
      <c r="DN36" s="624"/>
      <c r="DO36" s="624"/>
      <c r="DP36" s="624"/>
      <c r="DQ36" s="624"/>
      <c r="DR36" s="624"/>
      <c r="DS36" s="624"/>
      <c r="DT36" s="624"/>
      <c r="DU36" s="624"/>
      <c r="DV36" s="625"/>
      <c r="DW36" s="628">
        <v>9.8000000000000007</v>
      </c>
      <c r="DX36" s="653"/>
      <c r="DY36" s="653"/>
      <c r="DZ36" s="653"/>
      <c r="EA36" s="653"/>
      <c r="EB36" s="653"/>
      <c r="EC36" s="654"/>
    </row>
    <row r="37" spans="2:133" ht="11.25" customHeight="1" x14ac:dyDescent="0.15">
      <c r="B37" s="620" t="s">
        <v>318</v>
      </c>
      <c r="C37" s="621"/>
      <c r="D37" s="621"/>
      <c r="E37" s="621"/>
      <c r="F37" s="621"/>
      <c r="G37" s="621"/>
      <c r="H37" s="621"/>
      <c r="I37" s="621"/>
      <c r="J37" s="621"/>
      <c r="K37" s="621"/>
      <c r="L37" s="621"/>
      <c r="M37" s="621"/>
      <c r="N37" s="621"/>
      <c r="O37" s="621"/>
      <c r="P37" s="621"/>
      <c r="Q37" s="622"/>
      <c r="R37" s="623">
        <v>40068077</v>
      </c>
      <c r="S37" s="624"/>
      <c r="T37" s="624"/>
      <c r="U37" s="624"/>
      <c r="V37" s="624"/>
      <c r="W37" s="624"/>
      <c r="X37" s="624"/>
      <c r="Y37" s="625"/>
      <c r="Z37" s="626">
        <v>5.6</v>
      </c>
      <c r="AA37" s="626"/>
      <c r="AB37" s="626"/>
      <c r="AC37" s="626"/>
      <c r="AD37" s="627">
        <v>50959</v>
      </c>
      <c r="AE37" s="627"/>
      <c r="AF37" s="627"/>
      <c r="AG37" s="627"/>
      <c r="AH37" s="627"/>
      <c r="AI37" s="627"/>
      <c r="AJ37" s="627"/>
      <c r="AK37" s="627"/>
      <c r="AL37" s="628">
        <v>0</v>
      </c>
      <c r="AM37" s="629"/>
      <c r="AN37" s="629"/>
      <c r="AO37" s="630"/>
      <c r="AQ37" s="686" t="s">
        <v>319</v>
      </c>
      <c r="AR37" s="687"/>
      <c r="AS37" s="687"/>
      <c r="AT37" s="687"/>
      <c r="AU37" s="687"/>
      <c r="AV37" s="687"/>
      <c r="AW37" s="687"/>
      <c r="AX37" s="687"/>
      <c r="AY37" s="688"/>
      <c r="AZ37" s="623">
        <v>17481810</v>
      </c>
      <c r="BA37" s="624"/>
      <c r="BB37" s="624"/>
      <c r="BC37" s="624"/>
      <c r="BD37" s="656"/>
      <c r="BE37" s="656"/>
      <c r="BF37" s="669"/>
      <c r="BG37" s="620" t="s">
        <v>320</v>
      </c>
      <c r="BH37" s="621"/>
      <c r="BI37" s="621"/>
      <c r="BJ37" s="621"/>
      <c r="BK37" s="621"/>
      <c r="BL37" s="621"/>
      <c r="BM37" s="621"/>
      <c r="BN37" s="621"/>
      <c r="BO37" s="621"/>
      <c r="BP37" s="621"/>
      <c r="BQ37" s="621"/>
      <c r="BR37" s="621"/>
      <c r="BS37" s="621"/>
      <c r="BT37" s="621"/>
      <c r="BU37" s="622"/>
      <c r="BV37" s="623">
        <v>-281841</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362041</v>
      </c>
      <c r="CS37" s="656"/>
      <c r="CT37" s="656"/>
      <c r="CU37" s="656"/>
      <c r="CV37" s="656"/>
      <c r="CW37" s="656"/>
      <c r="CX37" s="656"/>
      <c r="CY37" s="657"/>
      <c r="CZ37" s="628">
        <v>0.1</v>
      </c>
      <c r="DA37" s="653"/>
      <c r="DB37" s="653"/>
      <c r="DC37" s="658"/>
      <c r="DD37" s="632">
        <v>362041</v>
      </c>
      <c r="DE37" s="656"/>
      <c r="DF37" s="656"/>
      <c r="DG37" s="656"/>
      <c r="DH37" s="656"/>
      <c r="DI37" s="656"/>
      <c r="DJ37" s="656"/>
      <c r="DK37" s="657"/>
      <c r="DL37" s="632">
        <v>362041</v>
      </c>
      <c r="DM37" s="656"/>
      <c r="DN37" s="656"/>
      <c r="DO37" s="656"/>
      <c r="DP37" s="656"/>
      <c r="DQ37" s="656"/>
      <c r="DR37" s="656"/>
      <c r="DS37" s="656"/>
      <c r="DT37" s="656"/>
      <c r="DU37" s="656"/>
      <c r="DV37" s="657"/>
      <c r="DW37" s="628">
        <v>0.1</v>
      </c>
      <c r="DX37" s="653"/>
      <c r="DY37" s="653"/>
      <c r="DZ37" s="653"/>
      <c r="EA37" s="653"/>
      <c r="EB37" s="653"/>
      <c r="EC37" s="654"/>
    </row>
    <row r="38" spans="2:133" ht="11.25" customHeight="1" x14ac:dyDescent="0.15">
      <c r="B38" s="620" t="s">
        <v>322</v>
      </c>
      <c r="C38" s="621"/>
      <c r="D38" s="621"/>
      <c r="E38" s="621"/>
      <c r="F38" s="621"/>
      <c r="G38" s="621"/>
      <c r="H38" s="621"/>
      <c r="I38" s="621"/>
      <c r="J38" s="621"/>
      <c r="K38" s="621"/>
      <c r="L38" s="621"/>
      <c r="M38" s="621"/>
      <c r="N38" s="621"/>
      <c r="O38" s="621"/>
      <c r="P38" s="621"/>
      <c r="Q38" s="622"/>
      <c r="R38" s="623">
        <v>62512250</v>
      </c>
      <c r="S38" s="624"/>
      <c r="T38" s="624"/>
      <c r="U38" s="624"/>
      <c r="V38" s="624"/>
      <c r="W38" s="624"/>
      <c r="X38" s="624"/>
      <c r="Y38" s="625"/>
      <c r="Z38" s="626">
        <v>8.8000000000000007</v>
      </c>
      <c r="AA38" s="626"/>
      <c r="AB38" s="626"/>
      <c r="AC38" s="626"/>
      <c r="AD38" s="627" t="s">
        <v>122</v>
      </c>
      <c r="AE38" s="627"/>
      <c r="AF38" s="627"/>
      <c r="AG38" s="627"/>
      <c r="AH38" s="627"/>
      <c r="AI38" s="627"/>
      <c r="AJ38" s="627"/>
      <c r="AK38" s="627"/>
      <c r="AL38" s="628" t="s">
        <v>122</v>
      </c>
      <c r="AM38" s="629"/>
      <c r="AN38" s="629"/>
      <c r="AO38" s="630"/>
      <c r="AQ38" s="686" t="s">
        <v>323</v>
      </c>
      <c r="AR38" s="687"/>
      <c r="AS38" s="687"/>
      <c r="AT38" s="687"/>
      <c r="AU38" s="687"/>
      <c r="AV38" s="687"/>
      <c r="AW38" s="687"/>
      <c r="AX38" s="687"/>
      <c r="AY38" s="688"/>
      <c r="AZ38" s="623">
        <v>4751078</v>
      </c>
      <c r="BA38" s="624"/>
      <c r="BB38" s="624"/>
      <c r="BC38" s="624"/>
      <c r="BD38" s="656"/>
      <c r="BE38" s="656"/>
      <c r="BF38" s="669"/>
      <c r="BG38" s="620" t="s">
        <v>324</v>
      </c>
      <c r="BH38" s="621"/>
      <c r="BI38" s="621"/>
      <c r="BJ38" s="621"/>
      <c r="BK38" s="621"/>
      <c r="BL38" s="621"/>
      <c r="BM38" s="621"/>
      <c r="BN38" s="621"/>
      <c r="BO38" s="621"/>
      <c r="BP38" s="621"/>
      <c r="BQ38" s="621"/>
      <c r="BR38" s="621"/>
      <c r="BS38" s="621"/>
      <c r="BT38" s="621"/>
      <c r="BU38" s="622"/>
      <c r="BV38" s="623">
        <v>130017</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42901417</v>
      </c>
      <c r="CS38" s="624"/>
      <c r="CT38" s="624"/>
      <c r="CU38" s="624"/>
      <c r="CV38" s="624"/>
      <c r="CW38" s="624"/>
      <c r="CX38" s="624"/>
      <c r="CY38" s="625"/>
      <c r="CZ38" s="628">
        <v>6.1</v>
      </c>
      <c r="DA38" s="653"/>
      <c r="DB38" s="653"/>
      <c r="DC38" s="658"/>
      <c r="DD38" s="632">
        <v>35141148</v>
      </c>
      <c r="DE38" s="624"/>
      <c r="DF38" s="624"/>
      <c r="DG38" s="624"/>
      <c r="DH38" s="624"/>
      <c r="DI38" s="624"/>
      <c r="DJ38" s="624"/>
      <c r="DK38" s="625"/>
      <c r="DL38" s="632">
        <v>28034925</v>
      </c>
      <c r="DM38" s="624"/>
      <c r="DN38" s="624"/>
      <c r="DO38" s="624"/>
      <c r="DP38" s="624"/>
      <c r="DQ38" s="624"/>
      <c r="DR38" s="624"/>
      <c r="DS38" s="624"/>
      <c r="DT38" s="624"/>
      <c r="DU38" s="624"/>
      <c r="DV38" s="625"/>
      <c r="DW38" s="628">
        <v>7.9</v>
      </c>
      <c r="DX38" s="653"/>
      <c r="DY38" s="653"/>
      <c r="DZ38" s="653"/>
      <c r="EA38" s="653"/>
      <c r="EB38" s="653"/>
      <c r="EC38" s="654"/>
    </row>
    <row r="39" spans="2:133" ht="11.25" customHeight="1" x14ac:dyDescent="0.15">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327</v>
      </c>
      <c r="AR39" s="687"/>
      <c r="AS39" s="687"/>
      <c r="AT39" s="687"/>
      <c r="AU39" s="687"/>
      <c r="AV39" s="687"/>
      <c r="AW39" s="687"/>
      <c r="AX39" s="687"/>
      <c r="AY39" s="688"/>
      <c r="AZ39" s="623">
        <v>1083549</v>
      </c>
      <c r="BA39" s="624"/>
      <c r="BB39" s="624"/>
      <c r="BC39" s="624"/>
      <c r="BD39" s="656"/>
      <c r="BE39" s="656"/>
      <c r="BF39" s="669"/>
      <c r="BG39" s="620" t="s">
        <v>328</v>
      </c>
      <c r="BH39" s="621"/>
      <c r="BI39" s="621"/>
      <c r="BJ39" s="621"/>
      <c r="BK39" s="621"/>
      <c r="BL39" s="621"/>
      <c r="BM39" s="621"/>
      <c r="BN39" s="621"/>
      <c r="BO39" s="621"/>
      <c r="BP39" s="621"/>
      <c r="BQ39" s="621"/>
      <c r="BR39" s="621"/>
      <c r="BS39" s="621"/>
      <c r="BT39" s="621"/>
      <c r="BU39" s="622"/>
      <c r="BV39" s="623">
        <v>186124</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4430518</v>
      </c>
      <c r="CS39" s="656"/>
      <c r="CT39" s="656"/>
      <c r="CU39" s="656"/>
      <c r="CV39" s="656"/>
      <c r="CW39" s="656"/>
      <c r="CX39" s="656"/>
      <c r="CY39" s="657"/>
      <c r="CZ39" s="628">
        <v>0.6</v>
      </c>
      <c r="DA39" s="653"/>
      <c r="DB39" s="653"/>
      <c r="DC39" s="658"/>
      <c r="DD39" s="632">
        <v>2693588</v>
      </c>
      <c r="DE39" s="656"/>
      <c r="DF39" s="656"/>
      <c r="DG39" s="656"/>
      <c r="DH39" s="656"/>
      <c r="DI39" s="656"/>
      <c r="DJ39" s="656"/>
      <c r="DK39" s="657"/>
      <c r="DL39" s="632" t="s">
        <v>122</v>
      </c>
      <c r="DM39" s="656"/>
      <c r="DN39" s="656"/>
      <c r="DO39" s="656"/>
      <c r="DP39" s="656"/>
      <c r="DQ39" s="656"/>
      <c r="DR39" s="656"/>
      <c r="DS39" s="656"/>
      <c r="DT39" s="656"/>
      <c r="DU39" s="656"/>
      <c r="DV39" s="657"/>
      <c r="DW39" s="628" t="s">
        <v>122</v>
      </c>
      <c r="DX39" s="653"/>
      <c r="DY39" s="653"/>
      <c r="DZ39" s="653"/>
      <c r="EA39" s="653"/>
      <c r="EB39" s="653"/>
      <c r="EC39" s="654"/>
    </row>
    <row r="40" spans="2:133" ht="11.25" customHeight="1" x14ac:dyDescent="0.15">
      <c r="B40" s="620" t="s">
        <v>330</v>
      </c>
      <c r="C40" s="621"/>
      <c r="D40" s="621"/>
      <c r="E40" s="621"/>
      <c r="F40" s="621"/>
      <c r="G40" s="621"/>
      <c r="H40" s="621"/>
      <c r="I40" s="621"/>
      <c r="J40" s="621"/>
      <c r="K40" s="621"/>
      <c r="L40" s="621"/>
      <c r="M40" s="621"/>
      <c r="N40" s="621"/>
      <c r="O40" s="621"/>
      <c r="P40" s="621"/>
      <c r="Q40" s="622"/>
      <c r="R40" s="623">
        <v>15610700</v>
      </c>
      <c r="S40" s="624"/>
      <c r="T40" s="624"/>
      <c r="U40" s="624"/>
      <c r="V40" s="624"/>
      <c r="W40" s="624"/>
      <c r="X40" s="624"/>
      <c r="Y40" s="625"/>
      <c r="Z40" s="626">
        <v>2.2000000000000002</v>
      </c>
      <c r="AA40" s="626"/>
      <c r="AB40" s="626"/>
      <c r="AC40" s="626"/>
      <c r="AD40" s="627" t="s">
        <v>122</v>
      </c>
      <c r="AE40" s="627"/>
      <c r="AF40" s="627"/>
      <c r="AG40" s="627"/>
      <c r="AH40" s="627"/>
      <c r="AI40" s="627"/>
      <c r="AJ40" s="627"/>
      <c r="AK40" s="627"/>
      <c r="AL40" s="628" t="s">
        <v>122</v>
      </c>
      <c r="AM40" s="629"/>
      <c r="AN40" s="629"/>
      <c r="AO40" s="630"/>
      <c r="AQ40" s="686" t="s">
        <v>331</v>
      </c>
      <c r="AR40" s="687"/>
      <c r="AS40" s="687"/>
      <c r="AT40" s="687"/>
      <c r="AU40" s="687"/>
      <c r="AV40" s="687"/>
      <c r="AW40" s="687"/>
      <c r="AX40" s="687"/>
      <c r="AY40" s="688"/>
      <c r="AZ40" s="623">
        <v>804360</v>
      </c>
      <c r="BA40" s="624"/>
      <c r="BB40" s="624"/>
      <c r="BC40" s="624"/>
      <c r="BD40" s="656"/>
      <c r="BE40" s="656"/>
      <c r="BF40" s="669"/>
      <c r="BG40" s="673" t="s">
        <v>332</v>
      </c>
      <c r="BH40" s="674"/>
      <c r="BI40" s="674"/>
      <c r="BJ40" s="674"/>
      <c r="BK40" s="674"/>
      <c r="BL40" s="223"/>
      <c r="BM40" s="621" t="s">
        <v>333</v>
      </c>
      <c r="BN40" s="621"/>
      <c r="BO40" s="621"/>
      <c r="BP40" s="621"/>
      <c r="BQ40" s="621"/>
      <c r="BR40" s="621"/>
      <c r="BS40" s="621"/>
      <c r="BT40" s="621"/>
      <c r="BU40" s="622"/>
      <c r="BV40" s="623">
        <v>103</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30335472</v>
      </c>
      <c r="CS40" s="624"/>
      <c r="CT40" s="624"/>
      <c r="CU40" s="624"/>
      <c r="CV40" s="624"/>
      <c r="CW40" s="624"/>
      <c r="CX40" s="624"/>
      <c r="CY40" s="625"/>
      <c r="CZ40" s="628">
        <v>4.3</v>
      </c>
      <c r="DA40" s="653"/>
      <c r="DB40" s="653"/>
      <c r="DC40" s="658"/>
      <c r="DD40" s="632">
        <v>2444519</v>
      </c>
      <c r="DE40" s="624"/>
      <c r="DF40" s="624"/>
      <c r="DG40" s="624"/>
      <c r="DH40" s="624"/>
      <c r="DI40" s="624"/>
      <c r="DJ40" s="624"/>
      <c r="DK40" s="625"/>
      <c r="DL40" s="632">
        <v>16748</v>
      </c>
      <c r="DM40" s="624"/>
      <c r="DN40" s="624"/>
      <c r="DO40" s="624"/>
      <c r="DP40" s="624"/>
      <c r="DQ40" s="624"/>
      <c r="DR40" s="624"/>
      <c r="DS40" s="624"/>
      <c r="DT40" s="624"/>
      <c r="DU40" s="624"/>
      <c r="DV40" s="625"/>
      <c r="DW40" s="628">
        <v>0</v>
      </c>
      <c r="DX40" s="653"/>
      <c r="DY40" s="653"/>
      <c r="DZ40" s="653"/>
      <c r="EA40" s="653"/>
      <c r="EB40" s="653"/>
      <c r="EC40" s="654"/>
    </row>
    <row r="41" spans="2:133" ht="11.25" customHeight="1" x14ac:dyDescent="0.15">
      <c r="B41" s="644" t="s">
        <v>335</v>
      </c>
      <c r="C41" s="645"/>
      <c r="D41" s="645"/>
      <c r="E41" s="645"/>
      <c r="F41" s="645"/>
      <c r="G41" s="645"/>
      <c r="H41" s="645"/>
      <c r="I41" s="645"/>
      <c r="J41" s="645"/>
      <c r="K41" s="645"/>
      <c r="L41" s="645"/>
      <c r="M41" s="645"/>
      <c r="N41" s="645"/>
      <c r="O41" s="645"/>
      <c r="P41" s="645"/>
      <c r="Q41" s="646"/>
      <c r="R41" s="695">
        <v>711658564</v>
      </c>
      <c r="S41" s="696"/>
      <c r="T41" s="696"/>
      <c r="U41" s="696"/>
      <c r="V41" s="696"/>
      <c r="W41" s="696"/>
      <c r="X41" s="696"/>
      <c r="Y41" s="700"/>
      <c r="Z41" s="701">
        <v>100</v>
      </c>
      <c r="AA41" s="701"/>
      <c r="AB41" s="701"/>
      <c r="AC41" s="701"/>
      <c r="AD41" s="702">
        <v>340428225</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8429544</v>
      </c>
      <c r="BA41" s="624"/>
      <c r="BB41" s="624"/>
      <c r="BC41" s="624"/>
      <c r="BD41" s="656"/>
      <c r="BE41" s="656"/>
      <c r="BF41" s="669"/>
      <c r="BG41" s="673"/>
      <c r="BH41" s="674"/>
      <c r="BI41" s="674"/>
      <c r="BJ41" s="674"/>
      <c r="BK41" s="674"/>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56"/>
      <c r="CT41" s="656"/>
      <c r="CU41" s="656"/>
      <c r="CV41" s="656"/>
      <c r="CW41" s="656"/>
      <c r="CX41" s="656"/>
      <c r="CY41" s="657"/>
      <c r="CZ41" s="628" t="s">
        <v>122</v>
      </c>
      <c r="DA41" s="653"/>
      <c r="DB41" s="653"/>
      <c r="DC41" s="658"/>
      <c r="DD41" s="632" t="s">
        <v>122</v>
      </c>
      <c r="DE41" s="656"/>
      <c r="DF41" s="656"/>
      <c r="DG41" s="656"/>
      <c r="DH41" s="656"/>
      <c r="DI41" s="656"/>
      <c r="DJ41" s="656"/>
      <c r="DK41" s="657"/>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339</v>
      </c>
      <c r="AR42" s="693"/>
      <c r="AS42" s="693"/>
      <c r="AT42" s="693"/>
      <c r="AU42" s="693"/>
      <c r="AV42" s="693"/>
      <c r="AW42" s="693"/>
      <c r="AX42" s="693"/>
      <c r="AY42" s="694"/>
      <c r="AZ42" s="695">
        <v>32841571</v>
      </c>
      <c r="BA42" s="696"/>
      <c r="BB42" s="696"/>
      <c r="BC42" s="696"/>
      <c r="BD42" s="682"/>
      <c r="BE42" s="682"/>
      <c r="BF42" s="684"/>
      <c r="BG42" s="675"/>
      <c r="BH42" s="676"/>
      <c r="BI42" s="676"/>
      <c r="BJ42" s="676"/>
      <c r="BK42" s="676"/>
      <c r="BL42" s="224"/>
      <c r="BM42" s="645" t="s">
        <v>340</v>
      </c>
      <c r="BN42" s="645"/>
      <c r="BO42" s="645"/>
      <c r="BP42" s="645"/>
      <c r="BQ42" s="645"/>
      <c r="BR42" s="645"/>
      <c r="BS42" s="645"/>
      <c r="BT42" s="645"/>
      <c r="BU42" s="646"/>
      <c r="BV42" s="695">
        <v>394</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84273005</v>
      </c>
      <c r="CS42" s="656"/>
      <c r="CT42" s="656"/>
      <c r="CU42" s="656"/>
      <c r="CV42" s="656"/>
      <c r="CW42" s="656"/>
      <c r="CX42" s="656"/>
      <c r="CY42" s="657"/>
      <c r="CZ42" s="628">
        <v>11.9</v>
      </c>
      <c r="DA42" s="653"/>
      <c r="DB42" s="653"/>
      <c r="DC42" s="658"/>
      <c r="DD42" s="632">
        <v>10164633</v>
      </c>
      <c r="DE42" s="656"/>
      <c r="DF42" s="656"/>
      <c r="DG42" s="656"/>
      <c r="DH42" s="656"/>
      <c r="DI42" s="656"/>
      <c r="DJ42" s="656"/>
      <c r="DK42" s="657"/>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342</v>
      </c>
      <c r="CD43" s="620" t="s">
        <v>343</v>
      </c>
      <c r="CE43" s="621"/>
      <c r="CF43" s="621"/>
      <c r="CG43" s="621"/>
      <c r="CH43" s="621"/>
      <c r="CI43" s="621"/>
      <c r="CJ43" s="621"/>
      <c r="CK43" s="621"/>
      <c r="CL43" s="621"/>
      <c r="CM43" s="621"/>
      <c r="CN43" s="621"/>
      <c r="CO43" s="621"/>
      <c r="CP43" s="621"/>
      <c r="CQ43" s="622"/>
      <c r="CR43" s="623">
        <v>1951133</v>
      </c>
      <c r="CS43" s="656"/>
      <c r="CT43" s="656"/>
      <c r="CU43" s="656"/>
      <c r="CV43" s="656"/>
      <c r="CW43" s="656"/>
      <c r="CX43" s="656"/>
      <c r="CY43" s="657"/>
      <c r="CZ43" s="628">
        <v>0.3</v>
      </c>
      <c r="DA43" s="653"/>
      <c r="DB43" s="653"/>
      <c r="DC43" s="658"/>
      <c r="DD43" s="632">
        <v>1927254</v>
      </c>
      <c r="DE43" s="656"/>
      <c r="DF43" s="656"/>
      <c r="DG43" s="656"/>
      <c r="DH43" s="656"/>
      <c r="DI43" s="656"/>
      <c r="DJ43" s="656"/>
      <c r="DK43" s="657"/>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292</v>
      </c>
      <c r="CE44" s="662"/>
      <c r="CF44" s="620" t="s">
        <v>345</v>
      </c>
      <c r="CG44" s="621"/>
      <c r="CH44" s="621"/>
      <c r="CI44" s="621"/>
      <c r="CJ44" s="621"/>
      <c r="CK44" s="621"/>
      <c r="CL44" s="621"/>
      <c r="CM44" s="621"/>
      <c r="CN44" s="621"/>
      <c r="CO44" s="621"/>
      <c r="CP44" s="621"/>
      <c r="CQ44" s="622"/>
      <c r="CR44" s="623">
        <v>81835885</v>
      </c>
      <c r="CS44" s="624"/>
      <c r="CT44" s="624"/>
      <c r="CU44" s="624"/>
      <c r="CV44" s="624"/>
      <c r="CW44" s="624"/>
      <c r="CX44" s="624"/>
      <c r="CY44" s="625"/>
      <c r="CZ44" s="628">
        <v>11.6</v>
      </c>
      <c r="DA44" s="629"/>
      <c r="DB44" s="629"/>
      <c r="DC44" s="635"/>
      <c r="DD44" s="632">
        <v>9860300</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347</v>
      </c>
      <c r="CG45" s="621"/>
      <c r="CH45" s="621"/>
      <c r="CI45" s="621"/>
      <c r="CJ45" s="621"/>
      <c r="CK45" s="621"/>
      <c r="CL45" s="621"/>
      <c r="CM45" s="621"/>
      <c r="CN45" s="621"/>
      <c r="CO45" s="621"/>
      <c r="CP45" s="621"/>
      <c r="CQ45" s="622"/>
      <c r="CR45" s="623">
        <v>38473062</v>
      </c>
      <c r="CS45" s="656"/>
      <c r="CT45" s="656"/>
      <c r="CU45" s="656"/>
      <c r="CV45" s="656"/>
      <c r="CW45" s="656"/>
      <c r="CX45" s="656"/>
      <c r="CY45" s="657"/>
      <c r="CZ45" s="628">
        <v>5.4</v>
      </c>
      <c r="DA45" s="653"/>
      <c r="DB45" s="653"/>
      <c r="DC45" s="658"/>
      <c r="DD45" s="632">
        <v>1704218</v>
      </c>
      <c r="DE45" s="656"/>
      <c r="DF45" s="656"/>
      <c r="DG45" s="656"/>
      <c r="DH45" s="656"/>
      <c r="DI45" s="656"/>
      <c r="DJ45" s="656"/>
      <c r="DK45" s="657"/>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3"/>
      <c r="CE46" s="664"/>
      <c r="CF46" s="620" t="s">
        <v>348</v>
      </c>
      <c r="CG46" s="621"/>
      <c r="CH46" s="621"/>
      <c r="CI46" s="621"/>
      <c r="CJ46" s="621"/>
      <c r="CK46" s="621"/>
      <c r="CL46" s="621"/>
      <c r="CM46" s="621"/>
      <c r="CN46" s="621"/>
      <c r="CO46" s="621"/>
      <c r="CP46" s="621"/>
      <c r="CQ46" s="622"/>
      <c r="CR46" s="623">
        <v>41520405</v>
      </c>
      <c r="CS46" s="624"/>
      <c r="CT46" s="624"/>
      <c r="CU46" s="624"/>
      <c r="CV46" s="624"/>
      <c r="CW46" s="624"/>
      <c r="CX46" s="624"/>
      <c r="CY46" s="625"/>
      <c r="CZ46" s="628">
        <v>5.9</v>
      </c>
      <c r="DA46" s="629"/>
      <c r="DB46" s="629"/>
      <c r="DC46" s="635"/>
      <c r="DD46" s="632">
        <v>7950964</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3"/>
      <c r="CE47" s="664"/>
      <c r="CF47" s="620" t="s">
        <v>349</v>
      </c>
      <c r="CG47" s="621"/>
      <c r="CH47" s="621"/>
      <c r="CI47" s="621"/>
      <c r="CJ47" s="621"/>
      <c r="CK47" s="621"/>
      <c r="CL47" s="621"/>
      <c r="CM47" s="621"/>
      <c r="CN47" s="621"/>
      <c r="CO47" s="621"/>
      <c r="CP47" s="621"/>
      <c r="CQ47" s="622"/>
      <c r="CR47" s="623">
        <v>2437120</v>
      </c>
      <c r="CS47" s="656"/>
      <c r="CT47" s="656"/>
      <c r="CU47" s="656"/>
      <c r="CV47" s="656"/>
      <c r="CW47" s="656"/>
      <c r="CX47" s="656"/>
      <c r="CY47" s="657"/>
      <c r="CZ47" s="628">
        <v>0.3</v>
      </c>
      <c r="DA47" s="653"/>
      <c r="DB47" s="653"/>
      <c r="DC47" s="658"/>
      <c r="DD47" s="632">
        <v>304333</v>
      </c>
      <c r="DE47" s="656"/>
      <c r="DF47" s="656"/>
      <c r="DG47" s="656"/>
      <c r="DH47" s="656"/>
      <c r="DI47" s="656"/>
      <c r="DJ47" s="656"/>
      <c r="DK47" s="657"/>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5"/>
      <c r="CE48" s="666"/>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351</v>
      </c>
      <c r="CE49" s="645"/>
      <c r="CF49" s="645"/>
      <c r="CG49" s="645"/>
      <c r="CH49" s="645"/>
      <c r="CI49" s="645"/>
      <c r="CJ49" s="645"/>
      <c r="CK49" s="645"/>
      <c r="CL49" s="645"/>
      <c r="CM49" s="645"/>
      <c r="CN49" s="645"/>
      <c r="CO49" s="645"/>
      <c r="CP49" s="645"/>
      <c r="CQ49" s="646"/>
      <c r="CR49" s="695">
        <v>707638369</v>
      </c>
      <c r="CS49" s="682"/>
      <c r="CT49" s="682"/>
      <c r="CU49" s="682"/>
      <c r="CV49" s="682"/>
      <c r="CW49" s="682"/>
      <c r="CX49" s="682"/>
      <c r="CY49" s="711"/>
      <c r="CZ49" s="703">
        <v>100</v>
      </c>
      <c r="DA49" s="712"/>
      <c r="DB49" s="712"/>
      <c r="DC49" s="713"/>
      <c r="DD49" s="714">
        <v>411633463</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NtFpEk3WF5L31KjPrjBC59ooKshNYY5yJ2nM0GIFK2LiOjwF69nMsECmwEcRI+Qa2Qcdoy27E71ArO2BTwt/jA==" saltValue="Z165jHtezAZSq8iAfXCV+w=="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374</v>
      </c>
      <c r="C7" s="750"/>
      <c r="D7" s="750"/>
      <c r="E7" s="750"/>
      <c r="F7" s="750"/>
      <c r="G7" s="750"/>
      <c r="H7" s="750"/>
      <c r="I7" s="750"/>
      <c r="J7" s="750"/>
      <c r="K7" s="750"/>
      <c r="L7" s="750"/>
      <c r="M7" s="750"/>
      <c r="N7" s="750"/>
      <c r="O7" s="750"/>
      <c r="P7" s="751"/>
      <c r="Q7" s="752">
        <v>712604</v>
      </c>
      <c r="R7" s="753"/>
      <c r="S7" s="753"/>
      <c r="T7" s="753"/>
      <c r="U7" s="753"/>
      <c r="V7" s="753">
        <v>709482</v>
      </c>
      <c r="W7" s="753"/>
      <c r="X7" s="753"/>
      <c r="Y7" s="753"/>
      <c r="Z7" s="753"/>
      <c r="AA7" s="753">
        <v>3122</v>
      </c>
      <c r="AB7" s="753"/>
      <c r="AC7" s="753"/>
      <c r="AD7" s="753"/>
      <c r="AE7" s="754"/>
      <c r="AF7" s="755">
        <v>1932</v>
      </c>
      <c r="AG7" s="756"/>
      <c r="AH7" s="756"/>
      <c r="AI7" s="756"/>
      <c r="AJ7" s="757"/>
      <c r="AK7" s="758">
        <v>18402</v>
      </c>
      <c r="AL7" s="759"/>
      <c r="AM7" s="759"/>
      <c r="AN7" s="759"/>
      <c r="AO7" s="759"/>
      <c r="AP7" s="759">
        <v>1197319</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568</v>
      </c>
      <c r="BT7" s="747"/>
      <c r="BU7" s="747"/>
      <c r="BV7" s="747"/>
      <c r="BW7" s="747"/>
      <c r="BX7" s="747"/>
      <c r="BY7" s="747"/>
      <c r="BZ7" s="747"/>
      <c r="CA7" s="747"/>
      <c r="CB7" s="747"/>
      <c r="CC7" s="747"/>
      <c r="CD7" s="747"/>
      <c r="CE7" s="747"/>
      <c r="CF7" s="747"/>
      <c r="CG7" s="762"/>
      <c r="CH7" s="743">
        <v>259</v>
      </c>
      <c r="CI7" s="744"/>
      <c r="CJ7" s="744"/>
      <c r="CK7" s="744"/>
      <c r="CL7" s="745"/>
      <c r="CM7" s="743">
        <v>2982</v>
      </c>
      <c r="CN7" s="744"/>
      <c r="CO7" s="744"/>
      <c r="CP7" s="744"/>
      <c r="CQ7" s="745"/>
      <c r="CR7" s="743">
        <v>224</v>
      </c>
      <c r="CS7" s="744"/>
      <c r="CT7" s="744"/>
      <c r="CU7" s="744"/>
      <c r="CV7" s="745"/>
      <c r="CW7" s="743" t="s">
        <v>493</v>
      </c>
      <c r="CX7" s="744"/>
      <c r="CY7" s="744"/>
      <c r="CZ7" s="744"/>
      <c r="DA7" s="745"/>
      <c r="DB7" s="743" t="s">
        <v>493</v>
      </c>
      <c r="DC7" s="744"/>
      <c r="DD7" s="744"/>
      <c r="DE7" s="744"/>
      <c r="DF7" s="745"/>
      <c r="DG7" s="743" t="s">
        <v>493</v>
      </c>
      <c r="DH7" s="744"/>
      <c r="DI7" s="744"/>
      <c r="DJ7" s="744"/>
      <c r="DK7" s="745"/>
      <c r="DL7" s="743" t="s">
        <v>493</v>
      </c>
      <c r="DM7" s="744"/>
      <c r="DN7" s="744"/>
      <c r="DO7" s="744"/>
      <c r="DP7" s="745"/>
      <c r="DQ7" s="743" t="s">
        <v>493</v>
      </c>
      <c r="DR7" s="744"/>
      <c r="DS7" s="744"/>
      <c r="DT7" s="744"/>
      <c r="DU7" s="745"/>
      <c r="DV7" s="746"/>
      <c r="DW7" s="747"/>
      <c r="DX7" s="747"/>
      <c r="DY7" s="747"/>
      <c r="DZ7" s="748"/>
      <c r="EA7" s="234"/>
    </row>
    <row r="8" spans="1:131" s="235" customFormat="1" ht="26.25" customHeight="1" x14ac:dyDescent="0.15">
      <c r="A8" s="238">
        <v>2</v>
      </c>
      <c r="B8" s="780" t="s">
        <v>375</v>
      </c>
      <c r="C8" s="781"/>
      <c r="D8" s="781"/>
      <c r="E8" s="781"/>
      <c r="F8" s="781"/>
      <c r="G8" s="781"/>
      <c r="H8" s="781"/>
      <c r="I8" s="781"/>
      <c r="J8" s="781"/>
      <c r="K8" s="781"/>
      <c r="L8" s="781"/>
      <c r="M8" s="781"/>
      <c r="N8" s="781"/>
      <c r="O8" s="781"/>
      <c r="P8" s="782"/>
      <c r="Q8" s="783">
        <v>1662</v>
      </c>
      <c r="R8" s="784"/>
      <c r="S8" s="784"/>
      <c r="T8" s="784"/>
      <c r="U8" s="784"/>
      <c r="V8" s="784">
        <v>712</v>
      </c>
      <c r="W8" s="784"/>
      <c r="X8" s="784"/>
      <c r="Y8" s="784"/>
      <c r="Z8" s="784"/>
      <c r="AA8" s="784">
        <v>950</v>
      </c>
      <c r="AB8" s="784"/>
      <c r="AC8" s="784"/>
      <c r="AD8" s="784"/>
      <c r="AE8" s="785"/>
      <c r="AF8" s="786" t="s">
        <v>493</v>
      </c>
      <c r="AG8" s="787"/>
      <c r="AH8" s="787"/>
      <c r="AI8" s="787"/>
      <c r="AJ8" s="788"/>
      <c r="AK8" s="769" t="s">
        <v>493</v>
      </c>
      <c r="AL8" s="770"/>
      <c r="AM8" s="770"/>
      <c r="AN8" s="770"/>
      <c r="AO8" s="770"/>
      <c r="AP8" s="770">
        <v>3714</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73" t="s">
        <v>569</v>
      </c>
      <c r="BT8" s="774"/>
      <c r="BU8" s="774"/>
      <c r="BV8" s="774"/>
      <c r="BW8" s="774"/>
      <c r="BX8" s="774"/>
      <c r="BY8" s="774"/>
      <c r="BZ8" s="774"/>
      <c r="CA8" s="774"/>
      <c r="CB8" s="774"/>
      <c r="CC8" s="774"/>
      <c r="CD8" s="774"/>
      <c r="CE8" s="774"/>
      <c r="CF8" s="774"/>
      <c r="CG8" s="775"/>
      <c r="CH8" s="776">
        <v>17</v>
      </c>
      <c r="CI8" s="777"/>
      <c r="CJ8" s="777"/>
      <c r="CK8" s="777"/>
      <c r="CL8" s="778"/>
      <c r="CM8" s="776">
        <v>2468</v>
      </c>
      <c r="CN8" s="777"/>
      <c r="CO8" s="777"/>
      <c r="CP8" s="777"/>
      <c r="CQ8" s="778"/>
      <c r="CR8" s="776">
        <v>0</v>
      </c>
      <c r="CS8" s="777"/>
      <c r="CT8" s="777"/>
      <c r="CU8" s="777"/>
      <c r="CV8" s="778"/>
      <c r="CW8" s="776">
        <v>244</v>
      </c>
      <c r="CX8" s="777"/>
      <c r="CY8" s="777"/>
      <c r="CZ8" s="777"/>
      <c r="DA8" s="778"/>
      <c r="DB8" s="776" t="s">
        <v>493</v>
      </c>
      <c r="DC8" s="777"/>
      <c r="DD8" s="777"/>
      <c r="DE8" s="777"/>
      <c r="DF8" s="778"/>
      <c r="DG8" s="776" t="s">
        <v>493</v>
      </c>
      <c r="DH8" s="777"/>
      <c r="DI8" s="777"/>
      <c r="DJ8" s="777"/>
      <c r="DK8" s="778"/>
      <c r="DL8" s="776" t="s">
        <v>493</v>
      </c>
      <c r="DM8" s="777"/>
      <c r="DN8" s="777"/>
      <c r="DO8" s="777"/>
      <c r="DP8" s="778"/>
      <c r="DQ8" s="776" t="s">
        <v>493</v>
      </c>
      <c r="DR8" s="777"/>
      <c r="DS8" s="777"/>
      <c r="DT8" s="777"/>
      <c r="DU8" s="778"/>
      <c r="DV8" s="773"/>
      <c r="DW8" s="774"/>
      <c r="DX8" s="774"/>
      <c r="DY8" s="774"/>
      <c r="DZ8" s="779"/>
      <c r="EA8" s="234"/>
    </row>
    <row r="9" spans="1:131" s="235" customFormat="1" ht="26.25" customHeight="1" x14ac:dyDescent="0.15">
      <c r="A9" s="238">
        <v>3</v>
      </c>
      <c r="B9" s="780" t="s">
        <v>376</v>
      </c>
      <c r="C9" s="781"/>
      <c r="D9" s="781"/>
      <c r="E9" s="781"/>
      <c r="F9" s="781"/>
      <c r="G9" s="781"/>
      <c r="H9" s="781"/>
      <c r="I9" s="781"/>
      <c r="J9" s="781"/>
      <c r="K9" s="781"/>
      <c r="L9" s="781"/>
      <c r="M9" s="781"/>
      <c r="N9" s="781"/>
      <c r="O9" s="781"/>
      <c r="P9" s="782"/>
      <c r="Q9" s="783">
        <v>45</v>
      </c>
      <c r="R9" s="784"/>
      <c r="S9" s="784"/>
      <c r="T9" s="784"/>
      <c r="U9" s="784"/>
      <c r="V9" s="784">
        <v>40</v>
      </c>
      <c r="W9" s="784"/>
      <c r="X9" s="784"/>
      <c r="Y9" s="784"/>
      <c r="Z9" s="784"/>
      <c r="AA9" s="784">
        <v>5</v>
      </c>
      <c r="AB9" s="784"/>
      <c r="AC9" s="784"/>
      <c r="AD9" s="784"/>
      <c r="AE9" s="785"/>
      <c r="AF9" s="786">
        <v>5</v>
      </c>
      <c r="AG9" s="787"/>
      <c r="AH9" s="787"/>
      <c r="AI9" s="787"/>
      <c r="AJ9" s="788"/>
      <c r="AK9" s="769" t="s">
        <v>493</v>
      </c>
      <c r="AL9" s="770"/>
      <c r="AM9" s="770"/>
      <c r="AN9" s="770"/>
      <c r="AO9" s="770"/>
      <c r="AP9" s="770" t="s">
        <v>493</v>
      </c>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t="s">
        <v>570</v>
      </c>
      <c r="BT9" s="774"/>
      <c r="BU9" s="774"/>
      <c r="BV9" s="774"/>
      <c r="BW9" s="774"/>
      <c r="BX9" s="774"/>
      <c r="BY9" s="774"/>
      <c r="BZ9" s="774"/>
      <c r="CA9" s="774"/>
      <c r="CB9" s="774"/>
      <c r="CC9" s="774"/>
      <c r="CD9" s="774"/>
      <c r="CE9" s="774"/>
      <c r="CF9" s="774"/>
      <c r="CG9" s="775"/>
      <c r="CH9" s="776">
        <v>-118</v>
      </c>
      <c r="CI9" s="777"/>
      <c r="CJ9" s="777"/>
      <c r="CK9" s="777"/>
      <c r="CL9" s="778"/>
      <c r="CM9" s="776">
        <v>96</v>
      </c>
      <c r="CN9" s="777"/>
      <c r="CO9" s="777"/>
      <c r="CP9" s="777"/>
      <c r="CQ9" s="778"/>
      <c r="CR9" s="776">
        <v>2259</v>
      </c>
      <c r="CS9" s="777"/>
      <c r="CT9" s="777"/>
      <c r="CU9" s="777"/>
      <c r="CV9" s="778"/>
      <c r="CW9" s="776">
        <v>886</v>
      </c>
      <c r="CX9" s="777"/>
      <c r="CY9" s="777"/>
      <c r="CZ9" s="777"/>
      <c r="DA9" s="778"/>
      <c r="DB9" s="776" t="s">
        <v>493</v>
      </c>
      <c r="DC9" s="777"/>
      <c r="DD9" s="777"/>
      <c r="DE9" s="777"/>
      <c r="DF9" s="778"/>
      <c r="DG9" s="776" t="s">
        <v>493</v>
      </c>
      <c r="DH9" s="777"/>
      <c r="DI9" s="777"/>
      <c r="DJ9" s="777"/>
      <c r="DK9" s="778"/>
      <c r="DL9" s="776" t="s">
        <v>493</v>
      </c>
      <c r="DM9" s="777"/>
      <c r="DN9" s="777"/>
      <c r="DO9" s="777"/>
      <c r="DP9" s="778"/>
      <c r="DQ9" s="776" t="s">
        <v>493</v>
      </c>
      <c r="DR9" s="777"/>
      <c r="DS9" s="777"/>
      <c r="DT9" s="777"/>
      <c r="DU9" s="778"/>
      <c r="DV9" s="773"/>
      <c r="DW9" s="774"/>
      <c r="DX9" s="774"/>
      <c r="DY9" s="774"/>
      <c r="DZ9" s="779"/>
      <c r="EA9" s="234"/>
    </row>
    <row r="10" spans="1:131" s="235" customFormat="1" ht="26.25" customHeight="1" x14ac:dyDescent="0.15">
      <c r="A10" s="238">
        <v>4</v>
      </c>
      <c r="B10" s="780" t="s">
        <v>377</v>
      </c>
      <c r="C10" s="781"/>
      <c r="D10" s="781"/>
      <c r="E10" s="781"/>
      <c r="F10" s="781"/>
      <c r="G10" s="781"/>
      <c r="H10" s="781"/>
      <c r="I10" s="781"/>
      <c r="J10" s="781"/>
      <c r="K10" s="781"/>
      <c r="L10" s="781"/>
      <c r="M10" s="781"/>
      <c r="N10" s="781"/>
      <c r="O10" s="781"/>
      <c r="P10" s="782"/>
      <c r="Q10" s="783">
        <v>128016</v>
      </c>
      <c r="R10" s="784"/>
      <c r="S10" s="784"/>
      <c r="T10" s="784"/>
      <c r="U10" s="784"/>
      <c r="V10" s="784">
        <v>128016</v>
      </c>
      <c r="W10" s="784"/>
      <c r="X10" s="784"/>
      <c r="Y10" s="784"/>
      <c r="Z10" s="784"/>
      <c r="AA10" s="784" t="s">
        <v>493</v>
      </c>
      <c r="AB10" s="784"/>
      <c r="AC10" s="784"/>
      <c r="AD10" s="784"/>
      <c r="AE10" s="785"/>
      <c r="AF10" s="786" t="s">
        <v>493</v>
      </c>
      <c r="AG10" s="787"/>
      <c r="AH10" s="787"/>
      <c r="AI10" s="787"/>
      <c r="AJ10" s="788"/>
      <c r="AK10" s="769">
        <v>81152</v>
      </c>
      <c r="AL10" s="770"/>
      <c r="AM10" s="770"/>
      <c r="AN10" s="770"/>
      <c r="AO10" s="770"/>
      <c r="AP10" s="770" t="s">
        <v>493</v>
      </c>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t="s">
        <v>571</v>
      </c>
      <c r="BT10" s="774"/>
      <c r="BU10" s="774"/>
      <c r="BV10" s="774"/>
      <c r="BW10" s="774"/>
      <c r="BX10" s="774"/>
      <c r="BY10" s="774"/>
      <c r="BZ10" s="774"/>
      <c r="CA10" s="774"/>
      <c r="CB10" s="774"/>
      <c r="CC10" s="774"/>
      <c r="CD10" s="774"/>
      <c r="CE10" s="774"/>
      <c r="CF10" s="774"/>
      <c r="CG10" s="775"/>
      <c r="CH10" s="776">
        <v>-34</v>
      </c>
      <c r="CI10" s="777"/>
      <c r="CJ10" s="777"/>
      <c r="CK10" s="777"/>
      <c r="CL10" s="778"/>
      <c r="CM10" s="776">
        <v>457</v>
      </c>
      <c r="CN10" s="777"/>
      <c r="CO10" s="777"/>
      <c r="CP10" s="777"/>
      <c r="CQ10" s="778"/>
      <c r="CR10" s="776">
        <v>26</v>
      </c>
      <c r="CS10" s="777"/>
      <c r="CT10" s="777"/>
      <c r="CU10" s="777"/>
      <c r="CV10" s="778"/>
      <c r="CW10" s="776">
        <v>368</v>
      </c>
      <c r="CX10" s="777"/>
      <c r="CY10" s="777"/>
      <c r="CZ10" s="777"/>
      <c r="DA10" s="778"/>
      <c r="DB10" s="776" t="s">
        <v>493</v>
      </c>
      <c r="DC10" s="777"/>
      <c r="DD10" s="777"/>
      <c r="DE10" s="777"/>
      <c r="DF10" s="778"/>
      <c r="DG10" s="776" t="s">
        <v>493</v>
      </c>
      <c r="DH10" s="777"/>
      <c r="DI10" s="777"/>
      <c r="DJ10" s="777"/>
      <c r="DK10" s="778"/>
      <c r="DL10" s="776" t="s">
        <v>493</v>
      </c>
      <c r="DM10" s="777"/>
      <c r="DN10" s="777"/>
      <c r="DO10" s="777"/>
      <c r="DP10" s="778"/>
      <c r="DQ10" s="776" t="s">
        <v>493</v>
      </c>
      <c r="DR10" s="777"/>
      <c r="DS10" s="777"/>
      <c r="DT10" s="777"/>
      <c r="DU10" s="778"/>
      <c r="DV10" s="773"/>
      <c r="DW10" s="774"/>
      <c r="DX10" s="774"/>
      <c r="DY10" s="774"/>
      <c r="DZ10" s="779"/>
      <c r="EA10" s="234"/>
    </row>
    <row r="11" spans="1:131" s="235" customFormat="1" ht="26.25" customHeight="1" x14ac:dyDescent="0.15">
      <c r="A11" s="238">
        <v>5</v>
      </c>
      <c r="B11" s="780" t="s">
        <v>378</v>
      </c>
      <c r="C11" s="781"/>
      <c r="D11" s="781"/>
      <c r="E11" s="781"/>
      <c r="F11" s="781"/>
      <c r="G11" s="781"/>
      <c r="H11" s="781"/>
      <c r="I11" s="781"/>
      <c r="J11" s="781"/>
      <c r="K11" s="781"/>
      <c r="L11" s="781"/>
      <c r="M11" s="781"/>
      <c r="N11" s="781"/>
      <c r="O11" s="781"/>
      <c r="P11" s="782"/>
      <c r="Q11" s="783">
        <v>1373</v>
      </c>
      <c r="R11" s="784"/>
      <c r="S11" s="784"/>
      <c r="T11" s="784"/>
      <c r="U11" s="784"/>
      <c r="V11" s="784">
        <v>1373</v>
      </c>
      <c r="W11" s="784"/>
      <c r="X11" s="784"/>
      <c r="Y11" s="784"/>
      <c r="Z11" s="784"/>
      <c r="AA11" s="784" t="s">
        <v>493</v>
      </c>
      <c r="AB11" s="784"/>
      <c r="AC11" s="784"/>
      <c r="AD11" s="784"/>
      <c r="AE11" s="785"/>
      <c r="AF11" s="786" t="s">
        <v>493</v>
      </c>
      <c r="AG11" s="787"/>
      <c r="AH11" s="787"/>
      <c r="AI11" s="787"/>
      <c r="AJ11" s="788"/>
      <c r="AK11" s="769">
        <v>453</v>
      </c>
      <c r="AL11" s="770"/>
      <c r="AM11" s="770"/>
      <c r="AN11" s="770"/>
      <c r="AO11" s="770"/>
      <c r="AP11" s="770">
        <v>5723</v>
      </c>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t="s">
        <v>572</v>
      </c>
      <c r="BT11" s="774"/>
      <c r="BU11" s="774"/>
      <c r="BV11" s="774"/>
      <c r="BW11" s="774"/>
      <c r="BX11" s="774"/>
      <c r="BY11" s="774"/>
      <c r="BZ11" s="774"/>
      <c r="CA11" s="774"/>
      <c r="CB11" s="774"/>
      <c r="CC11" s="774"/>
      <c r="CD11" s="774"/>
      <c r="CE11" s="774"/>
      <c r="CF11" s="774"/>
      <c r="CG11" s="775"/>
      <c r="CH11" s="776">
        <v>8</v>
      </c>
      <c r="CI11" s="777"/>
      <c r="CJ11" s="777"/>
      <c r="CK11" s="777"/>
      <c r="CL11" s="778"/>
      <c r="CM11" s="776">
        <v>1207</v>
      </c>
      <c r="CN11" s="777"/>
      <c r="CO11" s="777"/>
      <c r="CP11" s="777"/>
      <c r="CQ11" s="778"/>
      <c r="CR11" s="776">
        <v>1174</v>
      </c>
      <c r="CS11" s="777"/>
      <c r="CT11" s="777"/>
      <c r="CU11" s="777"/>
      <c r="CV11" s="778"/>
      <c r="CW11" s="776">
        <v>344</v>
      </c>
      <c r="CX11" s="777"/>
      <c r="CY11" s="777"/>
      <c r="CZ11" s="777"/>
      <c r="DA11" s="778"/>
      <c r="DB11" s="776" t="s">
        <v>493</v>
      </c>
      <c r="DC11" s="777"/>
      <c r="DD11" s="777"/>
      <c r="DE11" s="777"/>
      <c r="DF11" s="778"/>
      <c r="DG11" s="776" t="s">
        <v>493</v>
      </c>
      <c r="DH11" s="777"/>
      <c r="DI11" s="777"/>
      <c r="DJ11" s="777"/>
      <c r="DK11" s="778"/>
      <c r="DL11" s="776" t="s">
        <v>493</v>
      </c>
      <c r="DM11" s="777"/>
      <c r="DN11" s="777"/>
      <c r="DO11" s="777"/>
      <c r="DP11" s="778"/>
      <c r="DQ11" s="776" t="s">
        <v>493</v>
      </c>
      <c r="DR11" s="777"/>
      <c r="DS11" s="777"/>
      <c r="DT11" s="777"/>
      <c r="DU11" s="778"/>
      <c r="DV11" s="773"/>
      <c r="DW11" s="774"/>
      <c r="DX11" s="774"/>
      <c r="DY11" s="774"/>
      <c r="DZ11" s="779"/>
      <c r="EA11" s="234"/>
    </row>
    <row r="12" spans="1:131" s="235" customFormat="1" ht="26.25" customHeight="1" x14ac:dyDescent="0.15">
      <c r="A12" s="238">
        <v>6</v>
      </c>
      <c r="B12" s="780" t="s">
        <v>379</v>
      </c>
      <c r="C12" s="781"/>
      <c r="D12" s="781"/>
      <c r="E12" s="781"/>
      <c r="F12" s="781"/>
      <c r="G12" s="781"/>
      <c r="H12" s="781"/>
      <c r="I12" s="781"/>
      <c r="J12" s="781"/>
      <c r="K12" s="781"/>
      <c r="L12" s="781"/>
      <c r="M12" s="781"/>
      <c r="N12" s="781"/>
      <c r="O12" s="781"/>
      <c r="P12" s="782"/>
      <c r="Q12" s="783">
        <v>1</v>
      </c>
      <c r="R12" s="784"/>
      <c r="S12" s="784"/>
      <c r="T12" s="784"/>
      <c r="U12" s="784"/>
      <c r="V12" s="784">
        <v>1</v>
      </c>
      <c r="W12" s="784"/>
      <c r="X12" s="784"/>
      <c r="Y12" s="784"/>
      <c r="Z12" s="784"/>
      <c r="AA12" s="784" t="s">
        <v>493</v>
      </c>
      <c r="AB12" s="784"/>
      <c r="AC12" s="784"/>
      <c r="AD12" s="784"/>
      <c r="AE12" s="785"/>
      <c r="AF12" s="786" t="s">
        <v>493</v>
      </c>
      <c r="AG12" s="787"/>
      <c r="AH12" s="787"/>
      <c r="AI12" s="787"/>
      <c r="AJ12" s="788"/>
      <c r="AK12" s="769" t="s">
        <v>493</v>
      </c>
      <c r="AL12" s="770"/>
      <c r="AM12" s="770"/>
      <c r="AN12" s="770"/>
      <c r="AO12" s="770"/>
      <c r="AP12" s="770" t="s">
        <v>493</v>
      </c>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t="s">
        <v>573</v>
      </c>
      <c r="BT12" s="774"/>
      <c r="BU12" s="774"/>
      <c r="BV12" s="774"/>
      <c r="BW12" s="774"/>
      <c r="BX12" s="774"/>
      <c r="BY12" s="774"/>
      <c r="BZ12" s="774"/>
      <c r="CA12" s="774"/>
      <c r="CB12" s="774"/>
      <c r="CC12" s="774"/>
      <c r="CD12" s="774"/>
      <c r="CE12" s="774"/>
      <c r="CF12" s="774"/>
      <c r="CG12" s="775"/>
      <c r="CH12" s="776">
        <v>0</v>
      </c>
      <c r="CI12" s="777"/>
      <c r="CJ12" s="777"/>
      <c r="CK12" s="777"/>
      <c r="CL12" s="778"/>
      <c r="CM12" s="776">
        <v>114</v>
      </c>
      <c r="CN12" s="777"/>
      <c r="CO12" s="777"/>
      <c r="CP12" s="777"/>
      <c r="CQ12" s="778"/>
      <c r="CR12" s="776">
        <v>30</v>
      </c>
      <c r="CS12" s="777"/>
      <c r="CT12" s="777"/>
      <c r="CU12" s="777"/>
      <c r="CV12" s="778"/>
      <c r="CW12" s="776">
        <v>46</v>
      </c>
      <c r="CX12" s="777"/>
      <c r="CY12" s="777"/>
      <c r="CZ12" s="777"/>
      <c r="DA12" s="778"/>
      <c r="DB12" s="776" t="s">
        <v>493</v>
      </c>
      <c r="DC12" s="777"/>
      <c r="DD12" s="777"/>
      <c r="DE12" s="777"/>
      <c r="DF12" s="778"/>
      <c r="DG12" s="776" t="s">
        <v>493</v>
      </c>
      <c r="DH12" s="777"/>
      <c r="DI12" s="777"/>
      <c r="DJ12" s="777"/>
      <c r="DK12" s="778"/>
      <c r="DL12" s="776" t="s">
        <v>493</v>
      </c>
      <c r="DM12" s="777"/>
      <c r="DN12" s="777"/>
      <c r="DO12" s="777"/>
      <c r="DP12" s="778"/>
      <c r="DQ12" s="776" t="s">
        <v>493</v>
      </c>
      <c r="DR12" s="777"/>
      <c r="DS12" s="777"/>
      <c r="DT12" s="777"/>
      <c r="DU12" s="778"/>
      <c r="DV12" s="773"/>
      <c r="DW12" s="774"/>
      <c r="DX12" s="774"/>
      <c r="DY12" s="774"/>
      <c r="DZ12" s="779"/>
      <c r="EA12" s="234"/>
    </row>
    <row r="13" spans="1:131" s="235" customFormat="1" ht="26.25" customHeight="1" x14ac:dyDescent="0.15">
      <c r="A13" s="238">
        <v>7</v>
      </c>
      <c r="B13" s="780" t="s">
        <v>380</v>
      </c>
      <c r="C13" s="781"/>
      <c r="D13" s="781"/>
      <c r="E13" s="781"/>
      <c r="F13" s="781"/>
      <c r="G13" s="781"/>
      <c r="H13" s="781"/>
      <c r="I13" s="781"/>
      <c r="J13" s="781"/>
      <c r="K13" s="781"/>
      <c r="L13" s="781"/>
      <c r="M13" s="781"/>
      <c r="N13" s="781"/>
      <c r="O13" s="781"/>
      <c r="P13" s="782"/>
      <c r="Q13" s="783">
        <v>979</v>
      </c>
      <c r="R13" s="784"/>
      <c r="S13" s="784"/>
      <c r="T13" s="784"/>
      <c r="U13" s="784"/>
      <c r="V13" s="784">
        <v>936</v>
      </c>
      <c r="W13" s="784"/>
      <c r="X13" s="784"/>
      <c r="Y13" s="784"/>
      <c r="Z13" s="784"/>
      <c r="AA13" s="784">
        <v>43</v>
      </c>
      <c r="AB13" s="784"/>
      <c r="AC13" s="784"/>
      <c r="AD13" s="784"/>
      <c r="AE13" s="785"/>
      <c r="AF13" s="786" t="s">
        <v>493</v>
      </c>
      <c r="AG13" s="787"/>
      <c r="AH13" s="787"/>
      <c r="AI13" s="787"/>
      <c r="AJ13" s="788"/>
      <c r="AK13" s="769">
        <v>628</v>
      </c>
      <c r="AL13" s="770"/>
      <c r="AM13" s="770"/>
      <c r="AN13" s="770"/>
      <c r="AO13" s="770"/>
      <c r="AP13" s="770" t="s">
        <v>493</v>
      </c>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t="s">
        <v>574</v>
      </c>
      <c r="BT13" s="774"/>
      <c r="BU13" s="774"/>
      <c r="BV13" s="774"/>
      <c r="BW13" s="774"/>
      <c r="BX13" s="774"/>
      <c r="BY13" s="774"/>
      <c r="BZ13" s="774"/>
      <c r="CA13" s="774"/>
      <c r="CB13" s="774"/>
      <c r="CC13" s="774"/>
      <c r="CD13" s="774"/>
      <c r="CE13" s="774"/>
      <c r="CF13" s="774"/>
      <c r="CG13" s="775"/>
      <c r="CH13" s="776">
        <v>-44</v>
      </c>
      <c r="CI13" s="777"/>
      <c r="CJ13" s="777"/>
      <c r="CK13" s="777"/>
      <c r="CL13" s="778"/>
      <c r="CM13" s="776">
        <v>505</v>
      </c>
      <c r="CN13" s="777"/>
      <c r="CO13" s="777"/>
      <c r="CP13" s="777"/>
      <c r="CQ13" s="778"/>
      <c r="CR13" s="776">
        <v>989</v>
      </c>
      <c r="CS13" s="777"/>
      <c r="CT13" s="777"/>
      <c r="CU13" s="777"/>
      <c r="CV13" s="778"/>
      <c r="CW13" s="776">
        <v>66</v>
      </c>
      <c r="CX13" s="777"/>
      <c r="CY13" s="777"/>
      <c r="CZ13" s="777"/>
      <c r="DA13" s="778"/>
      <c r="DB13" s="776" t="s">
        <v>493</v>
      </c>
      <c r="DC13" s="777"/>
      <c r="DD13" s="777"/>
      <c r="DE13" s="777"/>
      <c r="DF13" s="778"/>
      <c r="DG13" s="776" t="s">
        <v>493</v>
      </c>
      <c r="DH13" s="777"/>
      <c r="DI13" s="777"/>
      <c r="DJ13" s="777"/>
      <c r="DK13" s="778"/>
      <c r="DL13" s="776" t="s">
        <v>493</v>
      </c>
      <c r="DM13" s="777"/>
      <c r="DN13" s="777"/>
      <c r="DO13" s="777"/>
      <c r="DP13" s="778"/>
      <c r="DQ13" s="776" t="s">
        <v>493</v>
      </c>
      <c r="DR13" s="777"/>
      <c r="DS13" s="777"/>
      <c r="DT13" s="777"/>
      <c r="DU13" s="778"/>
      <c r="DV13" s="773"/>
      <c r="DW13" s="774"/>
      <c r="DX13" s="774"/>
      <c r="DY13" s="774"/>
      <c r="DZ13" s="779"/>
      <c r="EA13" s="234"/>
    </row>
    <row r="14" spans="1:131" s="235" customFormat="1" ht="26.25" customHeight="1" x14ac:dyDescent="0.15">
      <c r="A14" s="238">
        <v>8</v>
      </c>
      <c r="B14" s="780" t="s">
        <v>381</v>
      </c>
      <c r="C14" s="781"/>
      <c r="D14" s="781"/>
      <c r="E14" s="781"/>
      <c r="F14" s="781"/>
      <c r="G14" s="781"/>
      <c r="H14" s="781"/>
      <c r="I14" s="781"/>
      <c r="J14" s="781"/>
      <c r="K14" s="781"/>
      <c r="L14" s="781"/>
      <c r="M14" s="781"/>
      <c r="N14" s="781"/>
      <c r="O14" s="781"/>
      <c r="P14" s="782"/>
      <c r="Q14" s="783">
        <v>4650</v>
      </c>
      <c r="R14" s="784"/>
      <c r="S14" s="784"/>
      <c r="T14" s="784"/>
      <c r="U14" s="784"/>
      <c r="V14" s="784">
        <v>4650</v>
      </c>
      <c r="W14" s="784"/>
      <c r="X14" s="784"/>
      <c r="Y14" s="784"/>
      <c r="Z14" s="784"/>
      <c r="AA14" s="784" t="s">
        <v>493</v>
      </c>
      <c r="AB14" s="784"/>
      <c r="AC14" s="784"/>
      <c r="AD14" s="784"/>
      <c r="AE14" s="785"/>
      <c r="AF14" s="786" t="s">
        <v>493</v>
      </c>
      <c r="AG14" s="787"/>
      <c r="AH14" s="787"/>
      <c r="AI14" s="787"/>
      <c r="AJ14" s="788"/>
      <c r="AK14" s="769" t="s">
        <v>493</v>
      </c>
      <c r="AL14" s="770"/>
      <c r="AM14" s="770"/>
      <c r="AN14" s="770"/>
      <c r="AO14" s="770"/>
      <c r="AP14" s="770">
        <v>51645</v>
      </c>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t="s">
        <v>575</v>
      </c>
      <c r="BT14" s="774"/>
      <c r="BU14" s="774"/>
      <c r="BV14" s="774"/>
      <c r="BW14" s="774"/>
      <c r="BX14" s="774"/>
      <c r="BY14" s="774"/>
      <c r="BZ14" s="774"/>
      <c r="CA14" s="774"/>
      <c r="CB14" s="774"/>
      <c r="CC14" s="774"/>
      <c r="CD14" s="774"/>
      <c r="CE14" s="774"/>
      <c r="CF14" s="774"/>
      <c r="CG14" s="775"/>
      <c r="CH14" s="776">
        <v>-2144</v>
      </c>
      <c r="CI14" s="777"/>
      <c r="CJ14" s="777"/>
      <c r="CK14" s="777"/>
      <c r="CL14" s="778"/>
      <c r="CM14" s="776">
        <v>19347</v>
      </c>
      <c r="CN14" s="777"/>
      <c r="CO14" s="777"/>
      <c r="CP14" s="777"/>
      <c r="CQ14" s="778"/>
      <c r="CR14" s="776">
        <v>18138</v>
      </c>
      <c r="CS14" s="777"/>
      <c r="CT14" s="777"/>
      <c r="CU14" s="777"/>
      <c r="CV14" s="778"/>
      <c r="CW14" s="776">
        <v>4856</v>
      </c>
      <c r="CX14" s="777"/>
      <c r="CY14" s="777"/>
      <c r="CZ14" s="777"/>
      <c r="DA14" s="778"/>
      <c r="DB14" s="776">
        <v>51645</v>
      </c>
      <c r="DC14" s="777"/>
      <c r="DD14" s="777"/>
      <c r="DE14" s="777"/>
      <c r="DF14" s="778"/>
      <c r="DG14" s="776" t="s">
        <v>493</v>
      </c>
      <c r="DH14" s="777"/>
      <c r="DI14" s="777"/>
      <c r="DJ14" s="777"/>
      <c r="DK14" s="778"/>
      <c r="DL14" s="776" t="s">
        <v>493</v>
      </c>
      <c r="DM14" s="777"/>
      <c r="DN14" s="777"/>
      <c r="DO14" s="777"/>
      <c r="DP14" s="778"/>
      <c r="DQ14" s="776" t="s">
        <v>493</v>
      </c>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t="s">
        <v>576</v>
      </c>
      <c r="BT15" s="774"/>
      <c r="BU15" s="774"/>
      <c r="BV15" s="774"/>
      <c r="BW15" s="774"/>
      <c r="BX15" s="774"/>
      <c r="BY15" s="774"/>
      <c r="BZ15" s="774"/>
      <c r="CA15" s="774"/>
      <c r="CB15" s="774"/>
      <c r="CC15" s="774"/>
      <c r="CD15" s="774"/>
      <c r="CE15" s="774"/>
      <c r="CF15" s="774"/>
      <c r="CG15" s="775"/>
      <c r="CH15" s="776">
        <v>-11</v>
      </c>
      <c r="CI15" s="777"/>
      <c r="CJ15" s="777"/>
      <c r="CK15" s="777"/>
      <c r="CL15" s="778"/>
      <c r="CM15" s="776">
        <v>13</v>
      </c>
      <c r="CN15" s="777"/>
      <c r="CO15" s="777"/>
      <c r="CP15" s="777"/>
      <c r="CQ15" s="778"/>
      <c r="CR15" s="776">
        <v>50</v>
      </c>
      <c r="CS15" s="777"/>
      <c r="CT15" s="777"/>
      <c r="CU15" s="777"/>
      <c r="CV15" s="778"/>
      <c r="CW15" s="776">
        <v>173</v>
      </c>
      <c r="CX15" s="777"/>
      <c r="CY15" s="777"/>
      <c r="CZ15" s="777"/>
      <c r="DA15" s="778"/>
      <c r="DB15" s="776" t="s">
        <v>493</v>
      </c>
      <c r="DC15" s="777"/>
      <c r="DD15" s="777"/>
      <c r="DE15" s="777"/>
      <c r="DF15" s="778"/>
      <c r="DG15" s="776" t="s">
        <v>493</v>
      </c>
      <c r="DH15" s="777"/>
      <c r="DI15" s="777"/>
      <c r="DJ15" s="777"/>
      <c r="DK15" s="778"/>
      <c r="DL15" s="776" t="s">
        <v>493</v>
      </c>
      <c r="DM15" s="777"/>
      <c r="DN15" s="777"/>
      <c r="DO15" s="777"/>
      <c r="DP15" s="778"/>
      <c r="DQ15" s="776" t="s">
        <v>493</v>
      </c>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t="s">
        <v>577</v>
      </c>
      <c r="BT16" s="774"/>
      <c r="BU16" s="774"/>
      <c r="BV16" s="774"/>
      <c r="BW16" s="774"/>
      <c r="BX16" s="774"/>
      <c r="BY16" s="774"/>
      <c r="BZ16" s="774"/>
      <c r="CA16" s="774"/>
      <c r="CB16" s="774"/>
      <c r="CC16" s="774"/>
      <c r="CD16" s="774"/>
      <c r="CE16" s="774"/>
      <c r="CF16" s="774"/>
      <c r="CG16" s="775"/>
      <c r="CH16" s="776">
        <v>135</v>
      </c>
      <c r="CI16" s="777"/>
      <c r="CJ16" s="777"/>
      <c r="CK16" s="777"/>
      <c r="CL16" s="778"/>
      <c r="CM16" s="776">
        <v>4218</v>
      </c>
      <c r="CN16" s="777"/>
      <c r="CO16" s="777"/>
      <c r="CP16" s="777"/>
      <c r="CQ16" s="778"/>
      <c r="CR16" s="776">
        <v>700</v>
      </c>
      <c r="CS16" s="777"/>
      <c r="CT16" s="777"/>
      <c r="CU16" s="777"/>
      <c r="CV16" s="778"/>
      <c r="CW16" s="776" t="s">
        <v>493</v>
      </c>
      <c r="CX16" s="777"/>
      <c r="CY16" s="777"/>
      <c r="CZ16" s="777"/>
      <c r="DA16" s="778"/>
      <c r="DB16" s="776" t="s">
        <v>493</v>
      </c>
      <c r="DC16" s="777"/>
      <c r="DD16" s="777"/>
      <c r="DE16" s="777"/>
      <c r="DF16" s="778"/>
      <c r="DG16" s="776" t="s">
        <v>493</v>
      </c>
      <c r="DH16" s="777"/>
      <c r="DI16" s="777"/>
      <c r="DJ16" s="777"/>
      <c r="DK16" s="778"/>
      <c r="DL16" s="776" t="s">
        <v>493</v>
      </c>
      <c r="DM16" s="777"/>
      <c r="DN16" s="777"/>
      <c r="DO16" s="777"/>
      <c r="DP16" s="778"/>
      <c r="DQ16" s="776" t="s">
        <v>493</v>
      </c>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t="s">
        <v>578</v>
      </c>
      <c r="BT17" s="774"/>
      <c r="BU17" s="774"/>
      <c r="BV17" s="774"/>
      <c r="BW17" s="774"/>
      <c r="BX17" s="774"/>
      <c r="BY17" s="774"/>
      <c r="BZ17" s="774"/>
      <c r="CA17" s="774"/>
      <c r="CB17" s="774"/>
      <c r="CC17" s="774"/>
      <c r="CD17" s="774"/>
      <c r="CE17" s="774"/>
      <c r="CF17" s="774"/>
      <c r="CG17" s="775"/>
      <c r="CH17" s="776">
        <v>-3</v>
      </c>
      <c r="CI17" s="777"/>
      <c r="CJ17" s="777"/>
      <c r="CK17" s="777"/>
      <c r="CL17" s="778"/>
      <c r="CM17" s="776">
        <v>12</v>
      </c>
      <c r="CN17" s="777"/>
      <c r="CO17" s="777"/>
      <c r="CP17" s="777"/>
      <c r="CQ17" s="778"/>
      <c r="CR17" s="776">
        <v>60</v>
      </c>
      <c r="CS17" s="777"/>
      <c r="CT17" s="777"/>
      <c r="CU17" s="777"/>
      <c r="CV17" s="778"/>
      <c r="CW17" s="776">
        <v>71</v>
      </c>
      <c r="CX17" s="777"/>
      <c r="CY17" s="777"/>
      <c r="CZ17" s="777"/>
      <c r="DA17" s="778"/>
      <c r="DB17" s="776" t="s">
        <v>493</v>
      </c>
      <c r="DC17" s="777"/>
      <c r="DD17" s="777"/>
      <c r="DE17" s="777"/>
      <c r="DF17" s="778"/>
      <c r="DG17" s="776" t="s">
        <v>493</v>
      </c>
      <c r="DH17" s="777"/>
      <c r="DI17" s="777"/>
      <c r="DJ17" s="777"/>
      <c r="DK17" s="778"/>
      <c r="DL17" s="776" t="s">
        <v>493</v>
      </c>
      <c r="DM17" s="777"/>
      <c r="DN17" s="777"/>
      <c r="DO17" s="777"/>
      <c r="DP17" s="778"/>
      <c r="DQ17" s="776" t="s">
        <v>493</v>
      </c>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t="s">
        <v>579</v>
      </c>
      <c r="BT18" s="774"/>
      <c r="BU18" s="774"/>
      <c r="BV18" s="774"/>
      <c r="BW18" s="774"/>
      <c r="BX18" s="774"/>
      <c r="BY18" s="774"/>
      <c r="BZ18" s="774"/>
      <c r="CA18" s="774"/>
      <c r="CB18" s="774"/>
      <c r="CC18" s="774"/>
      <c r="CD18" s="774"/>
      <c r="CE18" s="774"/>
      <c r="CF18" s="774"/>
      <c r="CG18" s="775"/>
      <c r="CH18" s="776">
        <v>-14</v>
      </c>
      <c r="CI18" s="777"/>
      <c r="CJ18" s="777"/>
      <c r="CK18" s="777"/>
      <c r="CL18" s="778"/>
      <c r="CM18" s="776">
        <v>6042</v>
      </c>
      <c r="CN18" s="777"/>
      <c r="CO18" s="777"/>
      <c r="CP18" s="777"/>
      <c r="CQ18" s="778"/>
      <c r="CR18" s="776">
        <v>3762</v>
      </c>
      <c r="CS18" s="777"/>
      <c r="CT18" s="777"/>
      <c r="CU18" s="777"/>
      <c r="CV18" s="778"/>
      <c r="CW18" s="776" t="s">
        <v>493</v>
      </c>
      <c r="CX18" s="777"/>
      <c r="CY18" s="777"/>
      <c r="CZ18" s="777"/>
      <c r="DA18" s="778"/>
      <c r="DB18" s="776">
        <v>4150</v>
      </c>
      <c r="DC18" s="777"/>
      <c r="DD18" s="777"/>
      <c r="DE18" s="777"/>
      <c r="DF18" s="778"/>
      <c r="DG18" s="776" t="s">
        <v>493</v>
      </c>
      <c r="DH18" s="777"/>
      <c r="DI18" s="777"/>
      <c r="DJ18" s="777"/>
      <c r="DK18" s="778"/>
      <c r="DL18" s="776">
        <v>15766</v>
      </c>
      <c r="DM18" s="777"/>
      <c r="DN18" s="777"/>
      <c r="DO18" s="777"/>
      <c r="DP18" s="778"/>
      <c r="DQ18" s="776">
        <v>-53</v>
      </c>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t="s">
        <v>580</v>
      </c>
      <c r="BT19" s="774"/>
      <c r="BU19" s="774"/>
      <c r="BV19" s="774"/>
      <c r="BW19" s="774"/>
      <c r="BX19" s="774"/>
      <c r="BY19" s="774"/>
      <c r="BZ19" s="774"/>
      <c r="CA19" s="774"/>
      <c r="CB19" s="774"/>
      <c r="CC19" s="774"/>
      <c r="CD19" s="774"/>
      <c r="CE19" s="774"/>
      <c r="CF19" s="774"/>
      <c r="CG19" s="775"/>
      <c r="CH19" s="776">
        <v>-186</v>
      </c>
      <c r="CI19" s="777"/>
      <c r="CJ19" s="777"/>
      <c r="CK19" s="777"/>
      <c r="CL19" s="778"/>
      <c r="CM19" s="776">
        <v>-7100</v>
      </c>
      <c r="CN19" s="777"/>
      <c r="CO19" s="777"/>
      <c r="CP19" s="777"/>
      <c r="CQ19" s="778"/>
      <c r="CR19" s="776">
        <v>5500</v>
      </c>
      <c r="CS19" s="777"/>
      <c r="CT19" s="777"/>
      <c r="CU19" s="777"/>
      <c r="CV19" s="778"/>
      <c r="CW19" s="776" t="s">
        <v>493</v>
      </c>
      <c r="CX19" s="777"/>
      <c r="CY19" s="777"/>
      <c r="CZ19" s="777"/>
      <c r="DA19" s="778"/>
      <c r="DB19" s="776">
        <v>6672</v>
      </c>
      <c r="DC19" s="777"/>
      <c r="DD19" s="777"/>
      <c r="DE19" s="777"/>
      <c r="DF19" s="778"/>
      <c r="DG19" s="776" t="s">
        <v>493</v>
      </c>
      <c r="DH19" s="777"/>
      <c r="DI19" s="777"/>
      <c r="DJ19" s="777"/>
      <c r="DK19" s="778"/>
      <c r="DL19" s="776">
        <v>11288</v>
      </c>
      <c r="DM19" s="777"/>
      <c r="DN19" s="777"/>
      <c r="DO19" s="777"/>
      <c r="DP19" s="778"/>
      <c r="DQ19" s="776">
        <v>1396</v>
      </c>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t="s">
        <v>581</v>
      </c>
      <c r="BT20" s="774"/>
      <c r="BU20" s="774"/>
      <c r="BV20" s="774"/>
      <c r="BW20" s="774"/>
      <c r="BX20" s="774"/>
      <c r="BY20" s="774"/>
      <c r="BZ20" s="774"/>
      <c r="CA20" s="774"/>
      <c r="CB20" s="774"/>
      <c r="CC20" s="774"/>
      <c r="CD20" s="774"/>
      <c r="CE20" s="774"/>
      <c r="CF20" s="774"/>
      <c r="CG20" s="775"/>
      <c r="CH20" s="776">
        <v>-8</v>
      </c>
      <c r="CI20" s="777"/>
      <c r="CJ20" s="777"/>
      <c r="CK20" s="777"/>
      <c r="CL20" s="778"/>
      <c r="CM20" s="776">
        <v>891</v>
      </c>
      <c r="CN20" s="777"/>
      <c r="CO20" s="777"/>
      <c r="CP20" s="777"/>
      <c r="CQ20" s="778"/>
      <c r="CR20" s="776">
        <v>978</v>
      </c>
      <c r="CS20" s="777"/>
      <c r="CT20" s="777"/>
      <c r="CU20" s="777"/>
      <c r="CV20" s="778"/>
      <c r="CW20" s="776">
        <v>245</v>
      </c>
      <c r="CX20" s="777"/>
      <c r="CY20" s="777"/>
      <c r="CZ20" s="777"/>
      <c r="DA20" s="778"/>
      <c r="DB20" s="776" t="s">
        <v>493</v>
      </c>
      <c r="DC20" s="777"/>
      <c r="DD20" s="777"/>
      <c r="DE20" s="777"/>
      <c r="DF20" s="778"/>
      <c r="DG20" s="776" t="s">
        <v>493</v>
      </c>
      <c r="DH20" s="777"/>
      <c r="DI20" s="777"/>
      <c r="DJ20" s="777"/>
      <c r="DK20" s="778"/>
      <c r="DL20" s="776" t="s">
        <v>493</v>
      </c>
      <c r="DM20" s="777"/>
      <c r="DN20" s="777"/>
      <c r="DO20" s="777"/>
      <c r="DP20" s="778"/>
      <c r="DQ20" s="776" t="s">
        <v>493</v>
      </c>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t="s">
        <v>582</v>
      </c>
      <c r="BT21" s="774"/>
      <c r="BU21" s="774"/>
      <c r="BV21" s="774"/>
      <c r="BW21" s="774"/>
      <c r="BX21" s="774"/>
      <c r="BY21" s="774"/>
      <c r="BZ21" s="774"/>
      <c r="CA21" s="774"/>
      <c r="CB21" s="774"/>
      <c r="CC21" s="774"/>
      <c r="CD21" s="774"/>
      <c r="CE21" s="774"/>
      <c r="CF21" s="774"/>
      <c r="CG21" s="775"/>
      <c r="CH21" s="776">
        <v>-9</v>
      </c>
      <c r="CI21" s="777"/>
      <c r="CJ21" s="777"/>
      <c r="CK21" s="777"/>
      <c r="CL21" s="778"/>
      <c r="CM21" s="776">
        <v>436</v>
      </c>
      <c r="CN21" s="777"/>
      <c r="CO21" s="777"/>
      <c r="CP21" s="777"/>
      <c r="CQ21" s="778"/>
      <c r="CR21" s="776">
        <v>217</v>
      </c>
      <c r="CS21" s="777"/>
      <c r="CT21" s="777"/>
      <c r="CU21" s="777"/>
      <c r="CV21" s="778"/>
      <c r="CW21" s="776">
        <v>216</v>
      </c>
      <c r="CX21" s="777"/>
      <c r="CY21" s="777"/>
      <c r="CZ21" s="777"/>
      <c r="DA21" s="778"/>
      <c r="DB21" s="776" t="s">
        <v>493</v>
      </c>
      <c r="DC21" s="777"/>
      <c r="DD21" s="777"/>
      <c r="DE21" s="777"/>
      <c r="DF21" s="778"/>
      <c r="DG21" s="776" t="s">
        <v>493</v>
      </c>
      <c r="DH21" s="777"/>
      <c r="DI21" s="777"/>
      <c r="DJ21" s="777"/>
      <c r="DK21" s="778"/>
      <c r="DL21" s="776">
        <v>401</v>
      </c>
      <c r="DM21" s="777"/>
      <c r="DN21" s="777"/>
      <c r="DO21" s="777"/>
      <c r="DP21" s="778"/>
      <c r="DQ21" s="776">
        <v>361</v>
      </c>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382</v>
      </c>
      <c r="BA22" s="806"/>
      <c r="BB22" s="806"/>
      <c r="BC22" s="806"/>
      <c r="BD22" s="807"/>
      <c r="BE22" s="233"/>
      <c r="BF22" s="233"/>
      <c r="BG22" s="233"/>
      <c r="BH22" s="233"/>
      <c r="BI22" s="233"/>
      <c r="BJ22" s="233"/>
      <c r="BK22" s="233"/>
      <c r="BL22" s="233"/>
      <c r="BM22" s="233"/>
      <c r="BN22" s="233"/>
      <c r="BO22" s="233"/>
      <c r="BP22" s="233"/>
      <c r="BQ22" s="238">
        <v>16</v>
      </c>
      <c r="BR22" s="239"/>
      <c r="BS22" s="773" t="s">
        <v>583</v>
      </c>
      <c r="BT22" s="774"/>
      <c r="BU22" s="774"/>
      <c r="BV22" s="774"/>
      <c r="BW22" s="774"/>
      <c r="BX22" s="774"/>
      <c r="BY22" s="774"/>
      <c r="BZ22" s="774"/>
      <c r="CA22" s="774"/>
      <c r="CB22" s="774"/>
      <c r="CC22" s="774"/>
      <c r="CD22" s="774"/>
      <c r="CE22" s="774"/>
      <c r="CF22" s="774"/>
      <c r="CG22" s="775"/>
      <c r="CH22" s="776">
        <v>-33</v>
      </c>
      <c r="CI22" s="777"/>
      <c r="CJ22" s="777"/>
      <c r="CK22" s="777"/>
      <c r="CL22" s="778"/>
      <c r="CM22" s="776">
        <v>205</v>
      </c>
      <c r="CN22" s="777"/>
      <c r="CO22" s="777"/>
      <c r="CP22" s="777"/>
      <c r="CQ22" s="778"/>
      <c r="CR22" s="776">
        <v>100</v>
      </c>
      <c r="CS22" s="777"/>
      <c r="CT22" s="777"/>
      <c r="CU22" s="777"/>
      <c r="CV22" s="778"/>
      <c r="CW22" s="776">
        <v>85</v>
      </c>
      <c r="CX22" s="777"/>
      <c r="CY22" s="777"/>
      <c r="CZ22" s="777"/>
      <c r="DA22" s="778"/>
      <c r="DB22" s="776" t="s">
        <v>493</v>
      </c>
      <c r="DC22" s="777"/>
      <c r="DD22" s="777"/>
      <c r="DE22" s="777"/>
      <c r="DF22" s="778"/>
      <c r="DG22" s="776" t="s">
        <v>493</v>
      </c>
      <c r="DH22" s="777"/>
      <c r="DI22" s="777"/>
      <c r="DJ22" s="777"/>
      <c r="DK22" s="778"/>
      <c r="DL22" s="776" t="s">
        <v>493</v>
      </c>
      <c r="DM22" s="777"/>
      <c r="DN22" s="777"/>
      <c r="DO22" s="777"/>
      <c r="DP22" s="778"/>
      <c r="DQ22" s="776" t="s">
        <v>493</v>
      </c>
      <c r="DR22" s="777"/>
      <c r="DS22" s="777"/>
      <c r="DT22" s="777"/>
      <c r="DU22" s="778"/>
      <c r="DV22" s="773"/>
      <c r="DW22" s="774"/>
      <c r="DX22" s="774"/>
      <c r="DY22" s="774"/>
      <c r="DZ22" s="779"/>
      <c r="EA22" s="234"/>
    </row>
    <row r="23" spans="1:131" s="235" customFormat="1" ht="26.25" customHeight="1" thickBot="1" x14ac:dyDescent="0.2">
      <c r="A23" s="240" t="s">
        <v>383</v>
      </c>
      <c r="B23" s="789" t="s">
        <v>384</v>
      </c>
      <c r="C23" s="790"/>
      <c r="D23" s="790"/>
      <c r="E23" s="790"/>
      <c r="F23" s="790"/>
      <c r="G23" s="790"/>
      <c r="H23" s="790"/>
      <c r="I23" s="790"/>
      <c r="J23" s="790"/>
      <c r="K23" s="790"/>
      <c r="L23" s="790"/>
      <c r="M23" s="790"/>
      <c r="N23" s="790"/>
      <c r="O23" s="790"/>
      <c r="P23" s="791"/>
      <c r="Q23" s="792">
        <v>720323</v>
      </c>
      <c r="R23" s="793"/>
      <c r="S23" s="793"/>
      <c r="T23" s="793"/>
      <c r="U23" s="793"/>
      <c r="V23" s="793">
        <v>716201</v>
      </c>
      <c r="W23" s="793"/>
      <c r="X23" s="793"/>
      <c r="Y23" s="793"/>
      <c r="Z23" s="793"/>
      <c r="AA23" s="793">
        <v>4119</v>
      </c>
      <c r="AB23" s="793"/>
      <c r="AC23" s="793"/>
      <c r="AD23" s="793"/>
      <c r="AE23" s="794"/>
      <c r="AF23" s="795">
        <v>1937</v>
      </c>
      <c r="AG23" s="793"/>
      <c r="AH23" s="793"/>
      <c r="AI23" s="793"/>
      <c r="AJ23" s="796"/>
      <c r="AK23" s="797"/>
      <c r="AL23" s="798"/>
      <c r="AM23" s="798"/>
      <c r="AN23" s="798"/>
      <c r="AO23" s="798"/>
      <c r="AP23" s="793">
        <v>1258401</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t="s">
        <v>584</v>
      </c>
      <c r="BT23" s="774"/>
      <c r="BU23" s="774"/>
      <c r="BV23" s="774"/>
      <c r="BW23" s="774"/>
      <c r="BX23" s="774"/>
      <c r="BY23" s="774"/>
      <c r="BZ23" s="774"/>
      <c r="CA23" s="774"/>
      <c r="CB23" s="774"/>
      <c r="CC23" s="774"/>
      <c r="CD23" s="774"/>
      <c r="CE23" s="774"/>
      <c r="CF23" s="774"/>
      <c r="CG23" s="775"/>
      <c r="CH23" s="776">
        <v>140</v>
      </c>
      <c r="CI23" s="777"/>
      <c r="CJ23" s="777"/>
      <c r="CK23" s="777"/>
      <c r="CL23" s="778"/>
      <c r="CM23" s="776">
        <v>11808</v>
      </c>
      <c r="CN23" s="777"/>
      <c r="CO23" s="777"/>
      <c r="CP23" s="777"/>
      <c r="CQ23" s="778"/>
      <c r="CR23" s="776">
        <v>1</v>
      </c>
      <c r="CS23" s="777"/>
      <c r="CT23" s="777"/>
      <c r="CU23" s="777"/>
      <c r="CV23" s="778"/>
      <c r="CW23" s="776" t="s">
        <v>493</v>
      </c>
      <c r="CX23" s="777"/>
      <c r="CY23" s="777"/>
      <c r="CZ23" s="777"/>
      <c r="DA23" s="778"/>
      <c r="DB23" s="776" t="s">
        <v>493</v>
      </c>
      <c r="DC23" s="777"/>
      <c r="DD23" s="777"/>
      <c r="DE23" s="777"/>
      <c r="DF23" s="778"/>
      <c r="DG23" s="776" t="s">
        <v>493</v>
      </c>
      <c r="DH23" s="777"/>
      <c r="DI23" s="777"/>
      <c r="DJ23" s="777"/>
      <c r="DK23" s="778"/>
      <c r="DL23" s="776" t="s">
        <v>493</v>
      </c>
      <c r="DM23" s="777"/>
      <c r="DN23" s="777"/>
      <c r="DO23" s="777"/>
      <c r="DP23" s="778"/>
      <c r="DQ23" s="776" t="s">
        <v>493</v>
      </c>
      <c r="DR23" s="777"/>
      <c r="DS23" s="777"/>
      <c r="DT23" s="777"/>
      <c r="DU23" s="778"/>
      <c r="DV23" s="773"/>
      <c r="DW23" s="774"/>
      <c r="DX23" s="774"/>
      <c r="DY23" s="774"/>
      <c r="DZ23" s="779"/>
      <c r="EA23" s="234"/>
    </row>
    <row r="24" spans="1:131" s="235" customFormat="1" ht="26.25" customHeight="1" x14ac:dyDescent="0.15">
      <c r="A24" s="808" t="s">
        <v>385</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t="s">
        <v>585</v>
      </c>
      <c r="BT24" s="774"/>
      <c r="BU24" s="774"/>
      <c r="BV24" s="774"/>
      <c r="BW24" s="774"/>
      <c r="BX24" s="774"/>
      <c r="BY24" s="774"/>
      <c r="BZ24" s="774"/>
      <c r="CA24" s="774"/>
      <c r="CB24" s="774"/>
      <c r="CC24" s="774"/>
      <c r="CD24" s="774"/>
      <c r="CE24" s="774"/>
      <c r="CF24" s="774"/>
      <c r="CG24" s="775"/>
      <c r="CH24" s="776" t="s">
        <v>493</v>
      </c>
      <c r="CI24" s="777"/>
      <c r="CJ24" s="777"/>
      <c r="CK24" s="777"/>
      <c r="CL24" s="778"/>
      <c r="CM24" s="776">
        <v>90052</v>
      </c>
      <c r="CN24" s="777"/>
      <c r="CO24" s="777"/>
      <c r="CP24" s="777"/>
      <c r="CQ24" s="778"/>
      <c r="CR24" s="776">
        <v>45026</v>
      </c>
      <c r="CS24" s="777"/>
      <c r="CT24" s="777"/>
      <c r="CU24" s="777"/>
      <c r="CV24" s="778"/>
      <c r="CW24" s="776" t="s">
        <v>493</v>
      </c>
      <c r="CX24" s="777"/>
      <c r="CY24" s="777"/>
      <c r="CZ24" s="777"/>
      <c r="DA24" s="778"/>
      <c r="DB24" s="776">
        <v>15639</v>
      </c>
      <c r="DC24" s="777"/>
      <c r="DD24" s="777"/>
      <c r="DE24" s="777"/>
      <c r="DF24" s="778"/>
      <c r="DG24" s="776">
        <v>99523</v>
      </c>
      <c r="DH24" s="777"/>
      <c r="DI24" s="777"/>
      <c r="DJ24" s="777"/>
      <c r="DK24" s="778"/>
      <c r="DL24" s="776" t="s">
        <v>493</v>
      </c>
      <c r="DM24" s="777"/>
      <c r="DN24" s="777"/>
      <c r="DO24" s="777"/>
      <c r="DP24" s="778"/>
      <c r="DQ24" s="776" t="s">
        <v>493</v>
      </c>
      <c r="DR24" s="777"/>
      <c r="DS24" s="777"/>
      <c r="DT24" s="777"/>
      <c r="DU24" s="778"/>
      <c r="DV24" s="773"/>
      <c r="DW24" s="774"/>
      <c r="DX24" s="774"/>
      <c r="DY24" s="774"/>
      <c r="DZ24" s="779"/>
      <c r="EA24" s="234"/>
    </row>
    <row r="25" spans="1:131" ht="26.25" customHeight="1" thickBot="1" x14ac:dyDescent="0.2">
      <c r="A25" s="725" t="s">
        <v>386</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t="s">
        <v>586</v>
      </c>
      <c r="BT25" s="774"/>
      <c r="BU25" s="774"/>
      <c r="BV25" s="774"/>
      <c r="BW25" s="774"/>
      <c r="BX25" s="774"/>
      <c r="BY25" s="774"/>
      <c r="BZ25" s="774"/>
      <c r="CA25" s="774"/>
      <c r="CB25" s="774"/>
      <c r="CC25" s="774"/>
      <c r="CD25" s="774"/>
      <c r="CE25" s="774"/>
      <c r="CF25" s="774"/>
      <c r="CG25" s="775"/>
      <c r="CH25" s="776">
        <v>-367</v>
      </c>
      <c r="CI25" s="777"/>
      <c r="CJ25" s="777"/>
      <c r="CK25" s="777"/>
      <c r="CL25" s="778"/>
      <c r="CM25" s="776">
        <v>-234</v>
      </c>
      <c r="CN25" s="777"/>
      <c r="CO25" s="777"/>
      <c r="CP25" s="777"/>
      <c r="CQ25" s="778"/>
      <c r="CR25" s="776">
        <v>5100</v>
      </c>
      <c r="CS25" s="777"/>
      <c r="CT25" s="777"/>
      <c r="CU25" s="777"/>
      <c r="CV25" s="778"/>
      <c r="CW25" s="776">
        <v>136</v>
      </c>
      <c r="CX25" s="777"/>
      <c r="CY25" s="777"/>
      <c r="CZ25" s="777"/>
      <c r="DA25" s="778"/>
      <c r="DB25" s="776">
        <v>14771</v>
      </c>
      <c r="DC25" s="777"/>
      <c r="DD25" s="777"/>
      <c r="DE25" s="777"/>
      <c r="DF25" s="778"/>
      <c r="DG25" s="776" t="s">
        <v>493</v>
      </c>
      <c r="DH25" s="777"/>
      <c r="DI25" s="777"/>
      <c r="DJ25" s="777"/>
      <c r="DK25" s="778"/>
      <c r="DL25" s="776">
        <v>15500</v>
      </c>
      <c r="DM25" s="777"/>
      <c r="DN25" s="777"/>
      <c r="DO25" s="777"/>
      <c r="DP25" s="778"/>
      <c r="DQ25" s="776">
        <v>13950</v>
      </c>
      <c r="DR25" s="777"/>
      <c r="DS25" s="777"/>
      <c r="DT25" s="777"/>
      <c r="DU25" s="778"/>
      <c r="DV25" s="773"/>
      <c r="DW25" s="774"/>
      <c r="DX25" s="774"/>
      <c r="DY25" s="774"/>
      <c r="DZ25" s="779"/>
      <c r="EA25" s="230"/>
    </row>
    <row r="26" spans="1:131" ht="26.25" customHeight="1" x14ac:dyDescent="0.15">
      <c r="A26" s="727" t="s">
        <v>357</v>
      </c>
      <c r="B26" s="728"/>
      <c r="C26" s="728"/>
      <c r="D26" s="728"/>
      <c r="E26" s="728"/>
      <c r="F26" s="728"/>
      <c r="G26" s="728"/>
      <c r="H26" s="728"/>
      <c r="I26" s="728"/>
      <c r="J26" s="728"/>
      <c r="K26" s="728"/>
      <c r="L26" s="728"/>
      <c r="M26" s="728"/>
      <c r="N26" s="728"/>
      <c r="O26" s="728"/>
      <c r="P26" s="729"/>
      <c r="Q26" s="733" t="s">
        <v>387</v>
      </c>
      <c r="R26" s="734"/>
      <c r="S26" s="734"/>
      <c r="T26" s="734"/>
      <c r="U26" s="735"/>
      <c r="V26" s="733" t="s">
        <v>388</v>
      </c>
      <c r="W26" s="734"/>
      <c r="X26" s="734"/>
      <c r="Y26" s="734"/>
      <c r="Z26" s="735"/>
      <c r="AA26" s="733" t="s">
        <v>389</v>
      </c>
      <c r="AB26" s="734"/>
      <c r="AC26" s="734"/>
      <c r="AD26" s="734"/>
      <c r="AE26" s="734"/>
      <c r="AF26" s="814" t="s">
        <v>390</v>
      </c>
      <c r="AG26" s="815"/>
      <c r="AH26" s="815"/>
      <c r="AI26" s="815"/>
      <c r="AJ26" s="816"/>
      <c r="AK26" s="734" t="s">
        <v>391</v>
      </c>
      <c r="AL26" s="734"/>
      <c r="AM26" s="734"/>
      <c r="AN26" s="734"/>
      <c r="AO26" s="735"/>
      <c r="AP26" s="733" t="s">
        <v>392</v>
      </c>
      <c r="AQ26" s="734"/>
      <c r="AR26" s="734"/>
      <c r="AS26" s="734"/>
      <c r="AT26" s="735"/>
      <c r="AU26" s="733" t="s">
        <v>393</v>
      </c>
      <c r="AV26" s="734"/>
      <c r="AW26" s="734"/>
      <c r="AX26" s="734"/>
      <c r="AY26" s="735"/>
      <c r="AZ26" s="733" t="s">
        <v>394</v>
      </c>
      <c r="BA26" s="734"/>
      <c r="BB26" s="734"/>
      <c r="BC26" s="734"/>
      <c r="BD26" s="735"/>
      <c r="BE26" s="733" t="s">
        <v>364</v>
      </c>
      <c r="BF26" s="734"/>
      <c r="BG26" s="734"/>
      <c r="BH26" s="734"/>
      <c r="BI26" s="740"/>
      <c r="BJ26" s="232"/>
      <c r="BK26" s="232"/>
      <c r="BL26" s="232"/>
      <c r="BM26" s="232"/>
      <c r="BN26" s="232"/>
      <c r="BO26" s="241"/>
      <c r="BP26" s="241"/>
      <c r="BQ26" s="238">
        <v>20</v>
      </c>
      <c r="BR26" s="239"/>
      <c r="BS26" s="773" t="s">
        <v>587</v>
      </c>
      <c r="BT26" s="774"/>
      <c r="BU26" s="774"/>
      <c r="BV26" s="774"/>
      <c r="BW26" s="774"/>
      <c r="BX26" s="774"/>
      <c r="BY26" s="774"/>
      <c r="BZ26" s="774"/>
      <c r="CA26" s="774"/>
      <c r="CB26" s="774"/>
      <c r="CC26" s="774"/>
      <c r="CD26" s="774"/>
      <c r="CE26" s="774"/>
      <c r="CF26" s="774"/>
      <c r="CG26" s="775"/>
      <c r="CH26" s="776">
        <v>4</v>
      </c>
      <c r="CI26" s="777"/>
      <c r="CJ26" s="777"/>
      <c r="CK26" s="777"/>
      <c r="CL26" s="778"/>
      <c r="CM26" s="776">
        <v>108</v>
      </c>
      <c r="CN26" s="777"/>
      <c r="CO26" s="777"/>
      <c r="CP26" s="777"/>
      <c r="CQ26" s="778"/>
      <c r="CR26" s="776">
        <v>20</v>
      </c>
      <c r="CS26" s="777"/>
      <c r="CT26" s="777"/>
      <c r="CU26" s="777"/>
      <c r="CV26" s="778"/>
      <c r="CW26" s="776" t="s">
        <v>493</v>
      </c>
      <c r="CX26" s="777"/>
      <c r="CY26" s="777"/>
      <c r="CZ26" s="777"/>
      <c r="DA26" s="778"/>
      <c r="DB26" s="776" t="s">
        <v>493</v>
      </c>
      <c r="DC26" s="777"/>
      <c r="DD26" s="777"/>
      <c r="DE26" s="777"/>
      <c r="DF26" s="778"/>
      <c r="DG26" s="776" t="s">
        <v>493</v>
      </c>
      <c r="DH26" s="777"/>
      <c r="DI26" s="777"/>
      <c r="DJ26" s="777"/>
      <c r="DK26" s="778"/>
      <c r="DL26" s="776" t="s">
        <v>493</v>
      </c>
      <c r="DM26" s="777"/>
      <c r="DN26" s="777"/>
      <c r="DO26" s="777"/>
      <c r="DP26" s="778"/>
      <c r="DQ26" s="776" t="s">
        <v>493</v>
      </c>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t="s">
        <v>588</v>
      </c>
      <c r="BT27" s="774"/>
      <c r="BU27" s="774"/>
      <c r="BV27" s="774"/>
      <c r="BW27" s="774"/>
      <c r="BX27" s="774"/>
      <c r="BY27" s="774"/>
      <c r="BZ27" s="774"/>
      <c r="CA27" s="774"/>
      <c r="CB27" s="774"/>
      <c r="CC27" s="774"/>
      <c r="CD27" s="774"/>
      <c r="CE27" s="774"/>
      <c r="CF27" s="774"/>
      <c r="CG27" s="775"/>
      <c r="CH27" s="776">
        <v>-122</v>
      </c>
      <c r="CI27" s="777"/>
      <c r="CJ27" s="777"/>
      <c r="CK27" s="777"/>
      <c r="CL27" s="778"/>
      <c r="CM27" s="776">
        <v>14933</v>
      </c>
      <c r="CN27" s="777"/>
      <c r="CO27" s="777"/>
      <c r="CP27" s="777"/>
      <c r="CQ27" s="778"/>
      <c r="CR27" s="776">
        <v>15510</v>
      </c>
      <c r="CS27" s="777"/>
      <c r="CT27" s="777"/>
      <c r="CU27" s="777"/>
      <c r="CV27" s="778"/>
      <c r="CW27" s="776">
        <v>3258</v>
      </c>
      <c r="CX27" s="777"/>
      <c r="CY27" s="777"/>
      <c r="CZ27" s="777"/>
      <c r="DA27" s="778"/>
      <c r="DB27" s="776" t="s">
        <v>493</v>
      </c>
      <c r="DC27" s="777"/>
      <c r="DD27" s="777"/>
      <c r="DE27" s="777"/>
      <c r="DF27" s="778"/>
      <c r="DG27" s="776" t="s">
        <v>493</v>
      </c>
      <c r="DH27" s="777"/>
      <c r="DI27" s="777"/>
      <c r="DJ27" s="777"/>
      <c r="DK27" s="778"/>
      <c r="DL27" s="776" t="s">
        <v>493</v>
      </c>
      <c r="DM27" s="777"/>
      <c r="DN27" s="777"/>
      <c r="DO27" s="777"/>
      <c r="DP27" s="778"/>
      <c r="DQ27" s="776" t="s">
        <v>493</v>
      </c>
      <c r="DR27" s="777"/>
      <c r="DS27" s="777"/>
      <c r="DT27" s="777"/>
      <c r="DU27" s="778"/>
      <c r="DV27" s="773"/>
      <c r="DW27" s="774"/>
      <c r="DX27" s="774"/>
      <c r="DY27" s="774"/>
      <c r="DZ27" s="779"/>
      <c r="EA27" s="230"/>
    </row>
    <row r="28" spans="1:131" ht="26.25" customHeight="1" thickTop="1" x14ac:dyDescent="0.15">
      <c r="A28" s="242">
        <v>1</v>
      </c>
      <c r="B28" s="749" t="s">
        <v>545</v>
      </c>
      <c r="C28" s="750"/>
      <c r="D28" s="750"/>
      <c r="E28" s="750"/>
      <c r="F28" s="750"/>
      <c r="G28" s="750"/>
      <c r="H28" s="750"/>
      <c r="I28" s="750"/>
      <c r="J28" s="750"/>
      <c r="K28" s="750"/>
      <c r="L28" s="750"/>
      <c r="M28" s="750"/>
      <c r="N28" s="750"/>
      <c r="O28" s="750"/>
      <c r="P28" s="751"/>
      <c r="Q28" s="822">
        <v>17381</v>
      </c>
      <c r="R28" s="823"/>
      <c r="S28" s="823"/>
      <c r="T28" s="823"/>
      <c r="U28" s="823"/>
      <c r="V28" s="823">
        <v>17304</v>
      </c>
      <c r="W28" s="823"/>
      <c r="X28" s="823"/>
      <c r="Y28" s="823"/>
      <c r="Z28" s="823"/>
      <c r="AA28" s="823">
        <v>77</v>
      </c>
      <c r="AB28" s="823"/>
      <c r="AC28" s="823"/>
      <c r="AD28" s="823"/>
      <c r="AE28" s="824"/>
      <c r="AF28" s="825">
        <v>77</v>
      </c>
      <c r="AG28" s="823"/>
      <c r="AH28" s="823"/>
      <c r="AI28" s="823"/>
      <c r="AJ28" s="826"/>
      <c r="AK28" s="827">
        <v>2961</v>
      </c>
      <c r="AL28" s="828"/>
      <c r="AM28" s="828"/>
      <c r="AN28" s="828"/>
      <c r="AO28" s="828"/>
      <c r="AP28" s="828" t="s">
        <v>493</v>
      </c>
      <c r="AQ28" s="828"/>
      <c r="AR28" s="828"/>
      <c r="AS28" s="828"/>
      <c r="AT28" s="828"/>
      <c r="AU28" s="828" t="s">
        <v>493</v>
      </c>
      <c r="AV28" s="828"/>
      <c r="AW28" s="828"/>
      <c r="AX28" s="828"/>
      <c r="AY28" s="828"/>
      <c r="AZ28" s="829" t="s">
        <v>493</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543</v>
      </c>
      <c r="C29" s="781"/>
      <c r="D29" s="781"/>
      <c r="E29" s="781"/>
      <c r="F29" s="781"/>
      <c r="G29" s="781"/>
      <c r="H29" s="781"/>
      <c r="I29" s="781"/>
      <c r="J29" s="781"/>
      <c r="K29" s="781"/>
      <c r="L29" s="781"/>
      <c r="M29" s="781"/>
      <c r="N29" s="781"/>
      <c r="O29" s="781"/>
      <c r="P29" s="782"/>
      <c r="Q29" s="783">
        <v>105920</v>
      </c>
      <c r="R29" s="784"/>
      <c r="S29" s="784"/>
      <c r="T29" s="784"/>
      <c r="U29" s="784"/>
      <c r="V29" s="784">
        <v>105043</v>
      </c>
      <c r="W29" s="784"/>
      <c r="X29" s="784"/>
      <c r="Y29" s="784"/>
      <c r="Z29" s="784"/>
      <c r="AA29" s="784">
        <v>877</v>
      </c>
      <c r="AB29" s="784"/>
      <c r="AC29" s="784"/>
      <c r="AD29" s="784"/>
      <c r="AE29" s="785"/>
      <c r="AF29" s="786">
        <v>877</v>
      </c>
      <c r="AG29" s="787"/>
      <c r="AH29" s="787"/>
      <c r="AI29" s="787"/>
      <c r="AJ29" s="788"/>
      <c r="AK29" s="834">
        <v>16350</v>
      </c>
      <c r="AL29" s="830"/>
      <c r="AM29" s="830"/>
      <c r="AN29" s="830"/>
      <c r="AO29" s="830"/>
      <c r="AP29" s="830" t="s">
        <v>493</v>
      </c>
      <c r="AQ29" s="830"/>
      <c r="AR29" s="830"/>
      <c r="AS29" s="830"/>
      <c r="AT29" s="830"/>
      <c r="AU29" s="830" t="s">
        <v>493</v>
      </c>
      <c r="AV29" s="830"/>
      <c r="AW29" s="830"/>
      <c r="AX29" s="830"/>
      <c r="AY29" s="830"/>
      <c r="AZ29" s="831" t="s">
        <v>493</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563</v>
      </c>
      <c r="C30" s="781"/>
      <c r="D30" s="781"/>
      <c r="E30" s="781"/>
      <c r="F30" s="781"/>
      <c r="G30" s="781"/>
      <c r="H30" s="781"/>
      <c r="I30" s="781"/>
      <c r="J30" s="781"/>
      <c r="K30" s="781"/>
      <c r="L30" s="781"/>
      <c r="M30" s="781"/>
      <c r="N30" s="781"/>
      <c r="O30" s="781"/>
      <c r="P30" s="782"/>
      <c r="Q30" s="783">
        <v>103395</v>
      </c>
      <c r="R30" s="784"/>
      <c r="S30" s="784"/>
      <c r="T30" s="784"/>
      <c r="U30" s="784"/>
      <c r="V30" s="784">
        <v>103395</v>
      </c>
      <c r="W30" s="784"/>
      <c r="X30" s="784"/>
      <c r="Y30" s="784"/>
      <c r="Z30" s="784"/>
      <c r="AA30" s="784" t="s">
        <v>493</v>
      </c>
      <c r="AB30" s="784"/>
      <c r="AC30" s="784"/>
      <c r="AD30" s="784"/>
      <c r="AE30" s="785"/>
      <c r="AF30" s="786" t="s">
        <v>493</v>
      </c>
      <c r="AG30" s="787"/>
      <c r="AH30" s="787"/>
      <c r="AI30" s="787"/>
      <c r="AJ30" s="788"/>
      <c r="AK30" s="834">
        <v>8430</v>
      </c>
      <c r="AL30" s="830"/>
      <c r="AM30" s="830"/>
      <c r="AN30" s="830"/>
      <c r="AO30" s="830"/>
      <c r="AP30" s="830" t="s">
        <v>493</v>
      </c>
      <c r="AQ30" s="830"/>
      <c r="AR30" s="830"/>
      <c r="AS30" s="830"/>
      <c r="AT30" s="830"/>
      <c r="AU30" s="830" t="s">
        <v>493</v>
      </c>
      <c r="AV30" s="830"/>
      <c r="AW30" s="830"/>
      <c r="AX30" s="830"/>
      <c r="AY30" s="830"/>
      <c r="AZ30" s="831" t="s">
        <v>493</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539</v>
      </c>
      <c r="C31" s="781"/>
      <c r="D31" s="781"/>
      <c r="E31" s="781"/>
      <c r="F31" s="781"/>
      <c r="G31" s="781"/>
      <c r="H31" s="781"/>
      <c r="I31" s="781"/>
      <c r="J31" s="781"/>
      <c r="K31" s="781"/>
      <c r="L31" s="781"/>
      <c r="M31" s="781"/>
      <c r="N31" s="781"/>
      <c r="O31" s="781"/>
      <c r="P31" s="782"/>
      <c r="Q31" s="783">
        <v>23067</v>
      </c>
      <c r="R31" s="784"/>
      <c r="S31" s="784"/>
      <c r="T31" s="784"/>
      <c r="U31" s="784"/>
      <c r="V31" s="784">
        <v>20424</v>
      </c>
      <c r="W31" s="784"/>
      <c r="X31" s="784"/>
      <c r="Y31" s="784"/>
      <c r="Z31" s="784"/>
      <c r="AA31" s="784">
        <v>2643</v>
      </c>
      <c r="AB31" s="784"/>
      <c r="AC31" s="784"/>
      <c r="AD31" s="784"/>
      <c r="AE31" s="785"/>
      <c r="AF31" s="786">
        <v>2643</v>
      </c>
      <c r="AG31" s="787"/>
      <c r="AH31" s="787"/>
      <c r="AI31" s="787"/>
      <c r="AJ31" s="788"/>
      <c r="AK31" s="834" t="s">
        <v>493</v>
      </c>
      <c r="AL31" s="830"/>
      <c r="AM31" s="830"/>
      <c r="AN31" s="830"/>
      <c r="AO31" s="830"/>
      <c r="AP31" s="830" t="s">
        <v>493</v>
      </c>
      <c r="AQ31" s="830"/>
      <c r="AR31" s="830"/>
      <c r="AS31" s="830"/>
      <c r="AT31" s="830"/>
      <c r="AU31" s="830" t="s">
        <v>493</v>
      </c>
      <c r="AV31" s="830"/>
      <c r="AW31" s="830"/>
      <c r="AX31" s="830"/>
      <c r="AY31" s="830"/>
      <c r="AZ31" s="831" t="s">
        <v>493</v>
      </c>
      <c r="BA31" s="831"/>
      <c r="BB31" s="831"/>
      <c r="BC31" s="831"/>
      <c r="BD31" s="831"/>
      <c r="BE31" s="832"/>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564</v>
      </c>
      <c r="C32" s="781"/>
      <c r="D32" s="781"/>
      <c r="E32" s="781"/>
      <c r="F32" s="781"/>
      <c r="G32" s="781"/>
      <c r="H32" s="781"/>
      <c r="I32" s="781"/>
      <c r="J32" s="781"/>
      <c r="K32" s="781"/>
      <c r="L32" s="781"/>
      <c r="M32" s="781"/>
      <c r="N32" s="781"/>
      <c r="O32" s="781"/>
      <c r="P32" s="782"/>
      <c r="Q32" s="783">
        <v>628</v>
      </c>
      <c r="R32" s="784"/>
      <c r="S32" s="784"/>
      <c r="T32" s="784"/>
      <c r="U32" s="784"/>
      <c r="V32" s="784">
        <v>628</v>
      </c>
      <c r="W32" s="784"/>
      <c r="X32" s="784"/>
      <c r="Y32" s="784"/>
      <c r="Z32" s="784"/>
      <c r="AA32" s="784" t="s">
        <v>493</v>
      </c>
      <c r="AB32" s="784"/>
      <c r="AC32" s="784"/>
      <c r="AD32" s="784"/>
      <c r="AE32" s="785"/>
      <c r="AF32" s="786" t="s">
        <v>493</v>
      </c>
      <c r="AG32" s="787"/>
      <c r="AH32" s="787"/>
      <c r="AI32" s="787"/>
      <c r="AJ32" s="788"/>
      <c r="AK32" s="834" t="s">
        <v>493</v>
      </c>
      <c r="AL32" s="830"/>
      <c r="AM32" s="830"/>
      <c r="AN32" s="830"/>
      <c r="AO32" s="830"/>
      <c r="AP32" s="830">
        <v>450</v>
      </c>
      <c r="AQ32" s="830"/>
      <c r="AR32" s="830"/>
      <c r="AS32" s="830"/>
      <c r="AT32" s="830"/>
      <c r="AU32" s="830" t="s">
        <v>493</v>
      </c>
      <c r="AV32" s="830"/>
      <c r="AW32" s="830"/>
      <c r="AX32" s="830"/>
      <c r="AY32" s="830"/>
      <c r="AZ32" s="831" t="s">
        <v>493</v>
      </c>
      <c r="BA32" s="831"/>
      <c r="BB32" s="831"/>
      <c r="BC32" s="831"/>
      <c r="BD32" s="831"/>
      <c r="BE32" s="832"/>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t="s">
        <v>538</v>
      </c>
      <c r="C33" s="781"/>
      <c r="D33" s="781"/>
      <c r="E33" s="781"/>
      <c r="F33" s="781"/>
      <c r="G33" s="781"/>
      <c r="H33" s="781"/>
      <c r="I33" s="781"/>
      <c r="J33" s="781"/>
      <c r="K33" s="781"/>
      <c r="L33" s="781"/>
      <c r="M33" s="781"/>
      <c r="N33" s="781"/>
      <c r="O33" s="781"/>
      <c r="P33" s="782"/>
      <c r="Q33" s="783">
        <v>22327</v>
      </c>
      <c r="R33" s="784"/>
      <c r="S33" s="784"/>
      <c r="T33" s="784"/>
      <c r="U33" s="784"/>
      <c r="V33" s="784">
        <v>21764</v>
      </c>
      <c r="W33" s="784"/>
      <c r="X33" s="784"/>
      <c r="Y33" s="784"/>
      <c r="Z33" s="784"/>
      <c r="AA33" s="784">
        <v>563</v>
      </c>
      <c r="AB33" s="784"/>
      <c r="AC33" s="784"/>
      <c r="AD33" s="784"/>
      <c r="AE33" s="785"/>
      <c r="AF33" s="786">
        <v>6787</v>
      </c>
      <c r="AG33" s="787"/>
      <c r="AH33" s="787"/>
      <c r="AI33" s="787"/>
      <c r="AJ33" s="788"/>
      <c r="AK33" s="834">
        <v>258</v>
      </c>
      <c r="AL33" s="830"/>
      <c r="AM33" s="830"/>
      <c r="AN33" s="830"/>
      <c r="AO33" s="830"/>
      <c r="AP33" s="830">
        <v>66537</v>
      </c>
      <c r="AQ33" s="830"/>
      <c r="AR33" s="830"/>
      <c r="AS33" s="830"/>
      <c r="AT33" s="830"/>
      <c r="AU33" s="830">
        <v>1597</v>
      </c>
      <c r="AV33" s="830"/>
      <c r="AW33" s="830"/>
      <c r="AX33" s="830"/>
      <c r="AY33" s="830"/>
      <c r="AZ33" s="831" t="s">
        <v>493</v>
      </c>
      <c r="BA33" s="831"/>
      <c r="BB33" s="831"/>
      <c r="BC33" s="831"/>
      <c r="BD33" s="831"/>
      <c r="BE33" s="832" t="s">
        <v>396</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t="s">
        <v>542</v>
      </c>
      <c r="C34" s="781"/>
      <c r="D34" s="781"/>
      <c r="E34" s="781"/>
      <c r="F34" s="781"/>
      <c r="G34" s="781"/>
      <c r="H34" s="781"/>
      <c r="I34" s="781"/>
      <c r="J34" s="781"/>
      <c r="K34" s="781"/>
      <c r="L34" s="781"/>
      <c r="M34" s="781"/>
      <c r="N34" s="781"/>
      <c r="O34" s="781"/>
      <c r="P34" s="782"/>
      <c r="Q34" s="783">
        <v>42572</v>
      </c>
      <c r="R34" s="784"/>
      <c r="S34" s="784"/>
      <c r="T34" s="784"/>
      <c r="U34" s="784"/>
      <c r="V34" s="784">
        <v>42028</v>
      </c>
      <c r="W34" s="784"/>
      <c r="X34" s="784"/>
      <c r="Y34" s="784"/>
      <c r="Z34" s="784"/>
      <c r="AA34" s="784">
        <v>544</v>
      </c>
      <c r="AB34" s="784"/>
      <c r="AC34" s="784"/>
      <c r="AD34" s="784"/>
      <c r="AE34" s="785"/>
      <c r="AF34" s="786">
        <v>1031</v>
      </c>
      <c r="AG34" s="787"/>
      <c r="AH34" s="787"/>
      <c r="AI34" s="787"/>
      <c r="AJ34" s="788"/>
      <c r="AK34" s="834">
        <v>17482</v>
      </c>
      <c r="AL34" s="830"/>
      <c r="AM34" s="830"/>
      <c r="AN34" s="830"/>
      <c r="AO34" s="830"/>
      <c r="AP34" s="830">
        <v>357501</v>
      </c>
      <c r="AQ34" s="830"/>
      <c r="AR34" s="830"/>
      <c r="AS34" s="830"/>
      <c r="AT34" s="830"/>
      <c r="AU34" s="830">
        <v>190191</v>
      </c>
      <c r="AV34" s="830"/>
      <c r="AW34" s="830"/>
      <c r="AX34" s="830"/>
      <c r="AY34" s="830"/>
      <c r="AZ34" s="831" t="s">
        <v>493</v>
      </c>
      <c r="BA34" s="831"/>
      <c r="BB34" s="831"/>
      <c r="BC34" s="831"/>
      <c r="BD34" s="831"/>
      <c r="BE34" s="832" t="s">
        <v>396</v>
      </c>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t="s">
        <v>544</v>
      </c>
      <c r="C35" s="781"/>
      <c r="D35" s="781"/>
      <c r="E35" s="781"/>
      <c r="F35" s="781"/>
      <c r="G35" s="781"/>
      <c r="H35" s="781"/>
      <c r="I35" s="781"/>
      <c r="J35" s="781"/>
      <c r="K35" s="781"/>
      <c r="L35" s="781"/>
      <c r="M35" s="781"/>
      <c r="N35" s="781"/>
      <c r="O35" s="781"/>
      <c r="P35" s="782"/>
      <c r="Q35" s="783">
        <v>2054</v>
      </c>
      <c r="R35" s="784"/>
      <c r="S35" s="784"/>
      <c r="T35" s="784"/>
      <c r="U35" s="784"/>
      <c r="V35" s="784">
        <v>2051</v>
      </c>
      <c r="W35" s="784"/>
      <c r="X35" s="784"/>
      <c r="Y35" s="784"/>
      <c r="Z35" s="784"/>
      <c r="AA35" s="784">
        <v>3</v>
      </c>
      <c r="AB35" s="784"/>
      <c r="AC35" s="784"/>
      <c r="AD35" s="784"/>
      <c r="AE35" s="785"/>
      <c r="AF35" s="786">
        <v>83</v>
      </c>
      <c r="AG35" s="787"/>
      <c r="AH35" s="787"/>
      <c r="AI35" s="787"/>
      <c r="AJ35" s="788"/>
      <c r="AK35" s="834">
        <v>201</v>
      </c>
      <c r="AL35" s="830"/>
      <c r="AM35" s="830"/>
      <c r="AN35" s="830"/>
      <c r="AO35" s="830"/>
      <c r="AP35" s="830">
        <v>1229</v>
      </c>
      <c r="AQ35" s="830"/>
      <c r="AR35" s="830"/>
      <c r="AS35" s="830"/>
      <c r="AT35" s="830"/>
      <c r="AU35" s="830">
        <v>892</v>
      </c>
      <c r="AV35" s="830"/>
      <c r="AW35" s="830"/>
      <c r="AX35" s="830"/>
      <c r="AY35" s="830"/>
      <c r="AZ35" s="831" t="s">
        <v>493</v>
      </c>
      <c r="BA35" s="831"/>
      <c r="BB35" s="831"/>
      <c r="BC35" s="831"/>
      <c r="BD35" s="831"/>
      <c r="BE35" s="832" t="s">
        <v>396</v>
      </c>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t="s">
        <v>541</v>
      </c>
      <c r="C36" s="781"/>
      <c r="D36" s="781"/>
      <c r="E36" s="781"/>
      <c r="F36" s="781"/>
      <c r="G36" s="781"/>
      <c r="H36" s="781"/>
      <c r="I36" s="781"/>
      <c r="J36" s="781"/>
      <c r="K36" s="781"/>
      <c r="L36" s="781"/>
      <c r="M36" s="781"/>
      <c r="N36" s="781"/>
      <c r="O36" s="781"/>
      <c r="P36" s="782"/>
      <c r="Q36" s="783">
        <v>831</v>
      </c>
      <c r="R36" s="784"/>
      <c r="S36" s="784"/>
      <c r="T36" s="784"/>
      <c r="U36" s="784"/>
      <c r="V36" s="784">
        <v>831</v>
      </c>
      <c r="W36" s="784"/>
      <c r="X36" s="784"/>
      <c r="Y36" s="784"/>
      <c r="Z36" s="784"/>
      <c r="AA36" s="784" t="s">
        <v>493</v>
      </c>
      <c r="AB36" s="784"/>
      <c r="AC36" s="784"/>
      <c r="AD36" s="784"/>
      <c r="AE36" s="785"/>
      <c r="AF36" s="786">
        <v>1058</v>
      </c>
      <c r="AG36" s="787"/>
      <c r="AH36" s="787"/>
      <c r="AI36" s="787"/>
      <c r="AJ36" s="788"/>
      <c r="AK36" s="834" t="s">
        <v>493</v>
      </c>
      <c r="AL36" s="830"/>
      <c r="AM36" s="830"/>
      <c r="AN36" s="830"/>
      <c r="AO36" s="830"/>
      <c r="AP36" s="830">
        <v>74</v>
      </c>
      <c r="AQ36" s="830"/>
      <c r="AR36" s="830"/>
      <c r="AS36" s="830"/>
      <c r="AT36" s="830"/>
      <c r="AU36" s="830" t="s">
        <v>493</v>
      </c>
      <c r="AV36" s="830"/>
      <c r="AW36" s="830"/>
      <c r="AX36" s="830"/>
      <c r="AY36" s="830"/>
      <c r="AZ36" s="831" t="s">
        <v>493</v>
      </c>
      <c r="BA36" s="831"/>
      <c r="BB36" s="831"/>
      <c r="BC36" s="831"/>
      <c r="BD36" s="831"/>
      <c r="BE36" s="832" t="s">
        <v>399</v>
      </c>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t="s">
        <v>565</v>
      </c>
      <c r="C37" s="781"/>
      <c r="D37" s="781"/>
      <c r="E37" s="781"/>
      <c r="F37" s="781"/>
      <c r="G37" s="781"/>
      <c r="H37" s="781"/>
      <c r="I37" s="781"/>
      <c r="J37" s="781"/>
      <c r="K37" s="781"/>
      <c r="L37" s="781"/>
      <c r="M37" s="781"/>
      <c r="N37" s="781"/>
      <c r="O37" s="781"/>
      <c r="P37" s="782"/>
      <c r="Q37" s="783">
        <v>2923</v>
      </c>
      <c r="R37" s="784"/>
      <c r="S37" s="784"/>
      <c r="T37" s="784"/>
      <c r="U37" s="784"/>
      <c r="V37" s="784">
        <v>2923</v>
      </c>
      <c r="W37" s="784"/>
      <c r="X37" s="784"/>
      <c r="Y37" s="784"/>
      <c r="Z37" s="784"/>
      <c r="AA37" s="784" t="s">
        <v>493</v>
      </c>
      <c r="AB37" s="784"/>
      <c r="AC37" s="784"/>
      <c r="AD37" s="784"/>
      <c r="AE37" s="785"/>
      <c r="AF37" s="786" t="s">
        <v>493</v>
      </c>
      <c r="AG37" s="787"/>
      <c r="AH37" s="787"/>
      <c r="AI37" s="787"/>
      <c r="AJ37" s="788"/>
      <c r="AK37" s="834">
        <v>1065</v>
      </c>
      <c r="AL37" s="830"/>
      <c r="AM37" s="830"/>
      <c r="AN37" s="830"/>
      <c r="AO37" s="830"/>
      <c r="AP37" s="830">
        <v>1580</v>
      </c>
      <c r="AQ37" s="830"/>
      <c r="AR37" s="830"/>
      <c r="AS37" s="830"/>
      <c r="AT37" s="830"/>
      <c r="AU37" s="830">
        <v>943</v>
      </c>
      <c r="AV37" s="830"/>
      <c r="AW37" s="830"/>
      <c r="AX37" s="830"/>
      <c r="AY37" s="830"/>
      <c r="AZ37" s="831" t="s">
        <v>493</v>
      </c>
      <c r="BA37" s="831"/>
      <c r="BB37" s="831"/>
      <c r="BC37" s="831"/>
      <c r="BD37" s="831"/>
      <c r="BE37" s="832" t="s">
        <v>399</v>
      </c>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t="s">
        <v>566</v>
      </c>
      <c r="C38" s="781"/>
      <c r="D38" s="781"/>
      <c r="E38" s="781"/>
      <c r="F38" s="781"/>
      <c r="G38" s="781"/>
      <c r="H38" s="781"/>
      <c r="I38" s="781"/>
      <c r="J38" s="781"/>
      <c r="K38" s="781"/>
      <c r="L38" s="781"/>
      <c r="M38" s="781"/>
      <c r="N38" s="781"/>
      <c r="O38" s="781"/>
      <c r="P38" s="782"/>
      <c r="Q38" s="783">
        <v>56</v>
      </c>
      <c r="R38" s="784"/>
      <c r="S38" s="784"/>
      <c r="T38" s="784"/>
      <c r="U38" s="784"/>
      <c r="V38" s="784">
        <v>56</v>
      </c>
      <c r="W38" s="784"/>
      <c r="X38" s="784"/>
      <c r="Y38" s="784"/>
      <c r="Z38" s="784"/>
      <c r="AA38" s="784" t="s">
        <v>493</v>
      </c>
      <c r="AB38" s="784"/>
      <c r="AC38" s="784"/>
      <c r="AD38" s="784"/>
      <c r="AE38" s="785"/>
      <c r="AF38" s="786" t="s">
        <v>493</v>
      </c>
      <c r="AG38" s="787"/>
      <c r="AH38" s="787"/>
      <c r="AI38" s="787"/>
      <c r="AJ38" s="788"/>
      <c r="AK38" s="834">
        <v>50</v>
      </c>
      <c r="AL38" s="830"/>
      <c r="AM38" s="830"/>
      <c r="AN38" s="830"/>
      <c r="AO38" s="830"/>
      <c r="AP38" s="830">
        <v>719</v>
      </c>
      <c r="AQ38" s="830"/>
      <c r="AR38" s="830"/>
      <c r="AS38" s="830"/>
      <c r="AT38" s="830"/>
      <c r="AU38" s="830">
        <v>667</v>
      </c>
      <c r="AV38" s="830"/>
      <c r="AW38" s="830"/>
      <c r="AX38" s="830"/>
      <c r="AY38" s="830"/>
      <c r="AZ38" s="831" t="s">
        <v>493</v>
      </c>
      <c r="BA38" s="831"/>
      <c r="BB38" s="831"/>
      <c r="BC38" s="831"/>
      <c r="BD38" s="831"/>
      <c r="BE38" s="832" t="s">
        <v>399</v>
      </c>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401</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383</v>
      </c>
      <c r="B63" s="789" t="s">
        <v>402</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12556</v>
      </c>
      <c r="AG63" s="844"/>
      <c r="AH63" s="844"/>
      <c r="AI63" s="844"/>
      <c r="AJ63" s="845"/>
      <c r="AK63" s="846"/>
      <c r="AL63" s="841"/>
      <c r="AM63" s="841"/>
      <c r="AN63" s="841"/>
      <c r="AO63" s="841"/>
      <c r="AP63" s="844">
        <v>428090</v>
      </c>
      <c r="AQ63" s="844"/>
      <c r="AR63" s="844"/>
      <c r="AS63" s="844"/>
      <c r="AT63" s="844"/>
      <c r="AU63" s="844">
        <v>194290</v>
      </c>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403</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404</v>
      </c>
      <c r="B66" s="728"/>
      <c r="C66" s="728"/>
      <c r="D66" s="728"/>
      <c r="E66" s="728"/>
      <c r="F66" s="728"/>
      <c r="G66" s="728"/>
      <c r="H66" s="728"/>
      <c r="I66" s="728"/>
      <c r="J66" s="728"/>
      <c r="K66" s="728"/>
      <c r="L66" s="728"/>
      <c r="M66" s="728"/>
      <c r="N66" s="728"/>
      <c r="O66" s="728"/>
      <c r="P66" s="729"/>
      <c r="Q66" s="733" t="s">
        <v>387</v>
      </c>
      <c r="R66" s="734"/>
      <c r="S66" s="734"/>
      <c r="T66" s="734"/>
      <c r="U66" s="735"/>
      <c r="V66" s="733" t="s">
        <v>388</v>
      </c>
      <c r="W66" s="734"/>
      <c r="X66" s="734"/>
      <c r="Y66" s="734"/>
      <c r="Z66" s="735"/>
      <c r="AA66" s="733" t="s">
        <v>389</v>
      </c>
      <c r="AB66" s="734"/>
      <c r="AC66" s="734"/>
      <c r="AD66" s="734"/>
      <c r="AE66" s="735"/>
      <c r="AF66" s="854" t="s">
        <v>390</v>
      </c>
      <c r="AG66" s="815"/>
      <c r="AH66" s="815"/>
      <c r="AI66" s="815"/>
      <c r="AJ66" s="855"/>
      <c r="AK66" s="733" t="s">
        <v>391</v>
      </c>
      <c r="AL66" s="728"/>
      <c r="AM66" s="728"/>
      <c r="AN66" s="728"/>
      <c r="AO66" s="729"/>
      <c r="AP66" s="733" t="s">
        <v>392</v>
      </c>
      <c r="AQ66" s="734"/>
      <c r="AR66" s="734"/>
      <c r="AS66" s="734"/>
      <c r="AT66" s="735"/>
      <c r="AU66" s="733" t="s">
        <v>405</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553</v>
      </c>
      <c r="C68" s="870"/>
      <c r="D68" s="870"/>
      <c r="E68" s="870"/>
      <c r="F68" s="870"/>
      <c r="G68" s="870"/>
      <c r="H68" s="870"/>
      <c r="I68" s="870"/>
      <c r="J68" s="870"/>
      <c r="K68" s="870"/>
      <c r="L68" s="870"/>
      <c r="M68" s="870"/>
      <c r="N68" s="870"/>
      <c r="O68" s="870"/>
      <c r="P68" s="871"/>
      <c r="Q68" s="872">
        <v>534</v>
      </c>
      <c r="R68" s="866"/>
      <c r="S68" s="866"/>
      <c r="T68" s="866"/>
      <c r="U68" s="866"/>
      <c r="V68" s="866">
        <v>496</v>
      </c>
      <c r="W68" s="866"/>
      <c r="X68" s="866"/>
      <c r="Y68" s="866"/>
      <c r="Z68" s="866"/>
      <c r="AA68" s="866">
        <v>38</v>
      </c>
      <c r="AB68" s="866"/>
      <c r="AC68" s="866"/>
      <c r="AD68" s="866"/>
      <c r="AE68" s="866"/>
      <c r="AF68" s="866">
        <v>38</v>
      </c>
      <c r="AG68" s="866"/>
      <c r="AH68" s="866"/>
      <c r="AI68" s="866"/>
      <c r="AJ68" s="866"/>
      <c r="AK68" s="866" t="s">
        <v>493</v>
      </c>
      <c r="AL68" s="866"/>
      <c r="AM68" s="866"/>
      <c r="AN68" s="866"/>
      <c r="AO68" s="866"/>
      <c r="AP68" s="866" t="s">
        <v>493</v>
      </c>
      <c r="AQ68" s="866"/>
      <c r="AR68" s="866"/>
      <c r="AS68" s="866"/>
      <c r="AT68" s="866"/>
      <c r="AU68" s="866" t="s">
        <v>493</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554</v>
      </c>
      <c r="C69" s="874"/>
      <c r="D69" s="874"/>
      <c r="E69" s="874"/>
      <c r="F69" s="874"/>
      <c r="G69" s="874"/>
      <c r="H69" s="874"/>
      <c r="I69" s="874"/>
      <c r="J69" s="874"/>
      <c r="K69" s="874"/>
      <c r="L69" s="874"/>
      <c r="M69" s="874"/>
      <c r="N69" s="874"/>
      <c r="O69" s="874"/>
      <c r="P69" s="875"/>
      <c r="Q69" s="876">
        <v>1442</v>
      </c>
      <c r="R69" s="830"/>
      <c r="S69" s="830"/>
      <c r="T69" s="830"/>
      <c r="U69" s="830"/>
      <c r="V69" s="830">
        <v>1402</v>
      </c>
      <c r="W69" s="830"/>
      <c r="X69" s="830"/>
      <c r="Y69" s="830"/>
      <c r="Z69" s="830"/>
      <c r="AA69" s="830">
        <v>40</v>
      </c>
      <c r="AB69" s="830"/>
      <c r="AC69" s="830"/>
      <c r="AD69" s="830"/>
      <c r="AE69" s="830"/>
      <c r="AF69" s="830">
        <v>40</v>
      </c>
      <c r="AG69" s="830"/>
      <c r="AH69" s="830"/>
      <c r="AI69" s="830"/>
      <c r="AJ69" s="830"/>
      <c r="AK69" s="830" t="s">
        <v>493</v>
      </c>
      <c r="AL69" s="830"/>
      <c r="AM69" s="830"/>
      <c r="AN69" s="830"/>
      <c r="AO69" s="830"/>
      <c r="AP69" s="830">
        <v>1459</v>
      </c>
      <c r="AQ69" s="830"/>
      <c r="AR69" s="830"/>
      <c r="AS69" s="830"/>
      <c r="AT69" s="830"/>
      <c r="AU69" s="830" t="s">
        <v>493</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555</v>
      </c>
      <c r="C70" s="874"/>
      <c r="D70" s="874"/>
      <c r="E70" s="874"/>
      <c r="F70" s="874"/>
      <c r="G70" s="874"/>
      <c r="H70" s="874"/>
      <c r="I70" s="874"/>
      <c r="J70" s="874"/>
      <c r="K70" s="874"/>
      <c r="L70" s="874"/>
      <c r="M70" s="874"/>
      <c r="N70" s="874"/>
      <c r="O70" s="874"/>
      <c r="P70" s="875"/>
      <c r="Q70" s="876">
        <v>1609</v>
      </c>
      <c r="R70" s="830"/>
      <c r="S70" s="830"/>
      <c r="T70" s="830"/>
      <c r="U70" s="830"/>
      <c r="V70" s="830">
        <v>1467</v>
      </c>
      <c r="W70" s="830"/>
      <c r="X70" s="830"/>
      <c r="Y70" s="830"/>
      <c r="Z70" s="830"/>
      <c r="AA70" s="830">
        <v>141</v>
      </c>
      <c r="AB70" s="830"/>
      <c r="AC70" s="830"/>
      <c r="AD70" s="830"/>
      <c r="AE70" s="830"/>
      <c r="AF70" s="830">
        <v>141</v>
      </c>
      <c r="AG70" s="830"/>
      <c r="AH70" s="830"/>
      <c r="AI70" s="830"/>
      <c r="AJ70" s="830"/>
      <c r="AK70" s="830" t="s">
        <v>493</v>
      </c>
      <c r="AL70" s="830"/>
      <c r="AM70" s="830"/>
      <c r="AN70" s="830"/>
      <c r="AO70" s="830"/>
      <c r="AP70" s="830" t="s">
        <v>493</v>
      </c>
      <c r="AQ70" s="830"/>
      <c r="AR70" s="830"/>
      <c r="AS70" s="830"/>
      <c r="AT70" s="830"/>
      <c r="AU70" s="830" t="s">
        <v>493</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556</v>
      </c>
      <c r="C71" s="874"/>
      <c r="D71" s="874"/>
      <c r="E71" s="874"/>
      <c r="F71" s="874"/>
      <c r="G71" s="874"/>
      <c r="H71" s="874"/>
      <c r="I71" s="874"/>
      <c r="J71" s="874"/>
      <c r="K71" s="874"/>
      <c r="L71" s="874"/>
      <c r="M71" s="874"/>
      <c r="N71" s="874"/>
      <c r="O71" s="874"/>
      <c r="P71" s="875"/>
      <c r="Q71" s="876">
        <v>456917</v>
      </c>
      <c r="R71" s="830"/>
      <c r="S71" s="830"/>
      <c r="T71" s="830"/>
      <c r="U71" s="830"/>
      <c r="V71" s="830">
        <v>456118</v>
      </c>
      <c r="W71" s="830"/>
      <c r="X71" s="830"/>
      <c r="Y71" s="830"/>
      <c r="Z71" s="830"/>
      <c r="AA71" s="830">
        <v>799</v>
      </c>
      <c r="AB71" s="830"/>
      <c r="AC71" s="830"/>
      <c r="AD71" s="830"/>
      <c r="AE71" s="830"/>
      <c r="AF71" s="830">
        <v>794</v>
      </c>
      <c r="AG71" s="830"/>
      <c r="AH71" s="830"/>
      <c r="AI71" s="830"/>
      <c r="AJ71" s="830"/>
      <c r="AK71" s="830">
        <v>892</v>
      </c>
      <c r="AL71" s="830"/>
      <c r="AM71" s="830"/>
      <c r="AN71" s="830"/>
      <c r="AO71" s="830"/>
      <c r="AP71" s="830" t="s">
        <v>493</v>
      </c>
      <c r="AQ71" s="830"/>
      <c r="AR71" s="830"/>
      <c r="AS71" s="830"/>
      <c r="AT71" s="830"/>
      <c r="AU71" s="830" t="s">
        <v>493</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557</v>
      </c>
      <c r="C72" s="874"/>
      <c r="D72" s="874"/>
      <c r="E72" s="874"/>
      <c r="F72" s="874"/>
      <c r="G72" s="874"/>
      <c r="H72" s="874"/>
      <c r="I72" s="874"/>
      <c r="J72" s="874"/>
      <c r="K72" s="874"/>
      <c r="L72" s="874"/>
      <c r="M72" s="874"/>
      <c r="N72" s="874"/>
      <c r="O72" s="874"/>
      <c r="P72" s="875"/>
      <c r="Q72" s="876">
        <v>0</v>
      </c>
      <c r="R72" s="830"/>
      <c r="S72" s="830"/>
      <c r="T72" s="830"/>
      <c r="U72" s="830"/>
      <c r="V72" s="830" t="s">
        <v>493</v>
      </c>
      <c r="W72" s="830"/>
      <c r="X72" s="830"/>
      <c r="Y72" s="830"/>
      <c r="Z72" s="830"/>
      <c r="AA72" s="830">
        <v>0</v>
      </c>
      <c r="AB72" s="830"/>
      <c r="AC72" s="830"/>
      <c r="AD72" s="830"/>
      <c r="AE72" s="830"/>
      <c r="AF72" s="830">
        <v>0</v>
      </c>
      <c r="AG72" s="830"/>
      <c r="AH72" s="830"/>
      <c r="AI72" s="830"/>
      <c r="AJ72" s="830"/>
      <c r="AK72" s="830" t="s">
        <v>493</v>
      </c>
      <c r="AL72" s="830"/>
      <c r="AM72" s="830"/>
      <c r="AN72" s="830"/>
      <c r="AO72" s="830"/>
      <c r="AP72" s="830" t="s">
        <v>493</v>
      </c>
      <c r="AQ72" s="830"/>
      <c r="AR72" s="830"/>
      <c r="AS72" s="830"/>
      <c r="AT72" s="830"/>
      <c r="AU72" s="830" t="s">
        <v>493</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c r="C73" s="874"/>
      <c r="D73" s="874"/>
      <c r="E73" s="874"/>
      <c r="F73" s="874"/>
      <c r="G73" s="874"/>
      <c r="H73" s="874"/>
      <c r="I73" s="874"/>
      <c r="J73" s="874"/>
      <c r="K73" s="874"/>
      <c r="L73" s="874"/>
      <c r="M73" s="874"/>
      <c r="N73" s="874"/>
      <c r="O73" s="874"/>
      <c r="P73" s="875"/>
      <c r="Q73" s="876"/>
      <c r="R73" s="830"/>
      <c r="S73" s="830"/>
      <c r="T73" s="830"/>
      <c r="U73" s="830"/>
      <c r="V73" s="830"/>
      <c r="W73" s="830"/>
      <c r="X73" s="830"/>
      <c r="Y73" s="830"/>
      <c r="Z73" s="830"/>
      <c r="AA73" s="830"/>
      <c r="AB73" s="830"/>
      <c r="AC73" s="830"/>
      <c r="AD73" s="830"/>
      <c r="AE73" s="830"/>
      <c r="AF73" s="830"/>
      <c r="AG73" s="830"/>
      <c r="AH73" s="830"/>
      <c r="AI73" s="830"/>
      <c r="AJ73" s="830"/>
      <c r="AK73" s="830"/>
      <c r="AL73" s="830"/>
      <c r="AM73" s="830"/>
      <c r="AN73" s="830"/>
      <c r="AO73" s="830"/>
      <c r="AP73" s="830"/>
      <c r="AQ73" s="830"/>
      <c r="AR73" s="830"/>
      <c r="AS73" s="830"/>
      <c r="AT73" s="830"/>
      <c r="AU73" s="830"/>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c r="C74" s="874"/>
      <c r="D74" s="874"/>
      <c r="E74" s="874"/>
      <c r="F74" s="874"/>
      <c r="G74" s="874"/>
      <c r="H74" s="874"/>
      <c r="I74" s="874"/>
      <c r="J74" s="874"/>
      <c r="K74" s="874"/>
      <c r="L74" s="874"/>
      <c r="M74" s="874"/>
      <c r="N74" s="874"/>
      <c r="O74" s="874"/>
      <c r="P74" s="875"/>
      <c r="Q74" s="876"/>
      <c r="R74" s="830"/>
      <c r="S74" s="830"/>
      <c r="T74" s="830"/>
      <c r="U74" s="830"/>
      <c r="V74" s="830"/>
      <c r="W74" s="830"/>
      <c r="X74" s="830"/>
      <c r="Y74" s="830"/>
      <c r="Z74" s="830"/>
      <c r="AA74" s="830"/>
      <c r="AB74" s="830"/>
      <c r="AC74" s="830"/>
      <c r="AD74" s="830"/>
      <c r="AE74" s="830"/>
      <c r="AF74" s="830"/>
      <c r="AG74" s="830"/>
      <c r="AH74" s="830"/>
      <c r="AI74" s="830"/>
      <c r="AJ74" s="830"/>
      <c r="AK74" s="830"/>
      <c r="AL74" s="830"/>
      <c r="AM74" s="830"/>
      <c r="AN74" s="830"/>
      <c r="AO74" s="830"/>
      <c r="AP74" s="830"/>
      <c r="AQ74" s="830"/>
      <c r="AR74" s="830"/>
      <c r="AS74" s="830"/>
      <c r="AT74" s="830"/>
      <c r="AU74" s="830"/>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c r="C75" s="874"/>
      <c r="D75" s="874"/>
      <c r="E75" s="874"/>
      <c r="F75" s="874"/>
      <c r="G75" s="874"/>
      <c r="H75" s="874"/>
      <c r="I75" s="874"/>
      <c r="J75" s="874"/>
      <c r="K75" s="874"/>
      <c r="L75" s="874"/>
      <c r="M75" s="874"/>
      <c r="N75" s="874"/>
      <c r="O75" s="874"/>
      <c r="P75" s="875"/>
      <c r="Q75" s="877"/>
      <c r="R75" s="878"/>
      <c r="S75" s="878"/>
      <c r="T75" s="878"/>
      <c r="U75" s="834"/>
      <c r="V75" s="879"/>
      <c r="W75" s="878"/>
      <c r="X75" s="878"/>
      <c r="Y75" s="878"/>
      <c r="Z75" s="834"/>
      <c r="AA75" s="879"/>
      <c r="AB75" s="878"/>
      <c r="AC75" s="878"/>
      <c r="AD75" s="878"/>
      <c r="AE75" s="834"/>
      <c r="AF75" s="879"/>
      <c r="AG75" s="878"/>
      <c r="AH75" s="878"/>
      <c r="AI75" s="878"/>
      <c r="AJ75" s="834"/>
      <c r="AK75" s="879"/>
      <c r="AL75" s="878"/>
      <c r="AM75" s="878"/>
      <c r="AN75" s="878"/>
      <c r="AO75" s="834"/>
      <c r="AP75" s="879"/>
      <c r="AQ75" s="878"/>
      <c r="AR75" s="878"/>
      <c r="AS75" s="878"/>
      <c r="AT75" s="834"/>
      <c r="AU75" s="879"/>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c r="C76" s="874"/>
      <c r="D76" s="874"/>
      <c r="E76" s="874"/>
      <c r="F76" s="874"/>
      <c r="G76" s="874"/>
      <c r="H76" s="874"/>
      <c r="I76" s="874"/>
      <c r="J76" s="874"/>
      <c r="K76" s="874"/>
      <c r="L76" s="874"/>
      <c r="M76" s="874"/>
      <c r="N76" s="874"/>
      <c r="O76" s="874"/>
      <c r="P76" s="875"/>
      <c r="Q76" s="877"/>
      <c r="R76" s="878"/>
      <c r="S76" s="878"/>
      <c r="T76" s="878"/>
      <c r="U76" s="834"/>
      <c r="V76" s="879"/>
      <c r="W76" s="878"/>
      <c r="X76" s="878"/>
      <c r="Y76" s="878"/>
      <c r="Z76" s="834"/>
      <c r="AA76" s="879"/>
      <c r="AB76" s="878"/>
      <c r="AC76" s="878"/>
      <c r="AD76" s="878"/>
      <c r="AE76" s="834"/>
      <c r="AF76" s="879"/>
      <c r="AG76" s="878"/>
      <c r="AH76" s="878"/>
      <c r="AI76" s="878"/>
      <c r="AJ76" s="834"/>
      <c r="AK76" s="879"/>
      <c r="AL76" s="878"/>
      <c r="AM76" s="878"/>
      <c r="AN76" s="878"/>
      <c r="AO76" s="834"/>
      <c r="AP76" s="879"/>
      <c r="AQ76" s="878"/>
      <c r="AR76" s="878"/>
      <c r="AS76" s="878"/>
      <c r="AT76" s="834"/>
      <c r="AU76" s="879"/>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c r="C77" s="874"/>
      <c r="D77" s="874"/>
      <c r="E77" s="874"/>
      <c r="F77" s="874"/>
      <c r="G77" s="874"/>
      <c r="H77" s="874"/>
      <c r="I77" s="874"/>
      <c r="J77" s="874"/>
      <c r="K77" s="874"/>
      <c r="L77" s="874"/>
      <c r="M77" s="874"/>
      <c r="N77" s="874"/>
      <c r="O77" s="874"/>
      <c r="P77" s="875"/>
      <c r="Q77" s="877"/>
      <c r="R77" s="878"/>
      <c r="S77" s="878"/>
      <c r="T77" s="878"/>
      <c r="U77" s="834"/>
      <c r="V77" s="879"/>
      <c r="W77" s="878"/>
      <c r="X77" s="878"/>
      <c r="Y77" s="878"/>
      <c r="Z77" s="834"/>
      <c r="AA77" s="879"/>
      <c r="AB77" s="878"/>
      <c r="AC77" s="878"/>
      <c r="AD77" s="878"/>
      <c r="AE77" s="834"/>
      <c r="AF77" s="879"/>
      <c r="AG77" s="878"/>
      <c r="AH77" s="878"/>
      <c r="AI77" s="878"/>
      <c r="AJ77" s="834"/>
      <c r="AK77" s="879"/>
      <c r="AL77" s="878"/>
      <c r="AM77" s="878"/>
      <c r="AN77" s="878"/>
      <c r="AO77" s="834"/>
      <c r="AP77" s="879"/>
      <c r="AQ77" s="878"/>
      <c r="AR77" s="878"/>
      <c r="AS77" s="878"/>
      <c r="AT77" s="834"/>
      <c r="AU77" s="879"/>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383</v>
      </c>
      <c r="B88" s="789" t="s">
        <v>406</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v>1013</v>
      </c>
      <c r="AG88" s="844"/>
      <c r="AH88" s="844"/>
      <c r="AI88" s="844"/>
      <c r="AJ88" s="844"/>
      <c r="AK88" s="841"/>
      <c r="AL88" s="841"/>
      <c r="AM88" s="841"/>
      <c r="AN88" s="841"/>
      <c r="AO88" s="841"/>
      <c r="AP88" s="844">
        <v>1459</v>
      </c>
      <c r="AQ88" s="844"/>
      <c r="AR88" s="844"/>
      <c r="AS88" s="844"/>
      <c r="AT88" s="844"/>
      <c r="AU88" s="844" t="s">
        <v>567</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383</v>
      </c>
      <c r="BR102" s="789" t="s">
        <v>407</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f>SUM(CR7:CV27)</f>
        <v>99864</v>
      </c>
      <c r="CS102" s="852"/>
      <c r="CT102" s="852"/>
      <c r="CU102" s="852"/>
      <c r="CV102" s="891"/>
      <c r="CW102" s="890">
        <f t="shared" ref="CW102" si="0">SUM(CW7:DA27)</f>
        <v>10994</v>
      </c>
      <c r="CX102" s="852"/>
      <c r="CY102" s="852"/>
      <c r="CZ102" s="852"/>
      <c r="DA102" s="891"/>
      <c r="DB102" s="890">
        <f t="shared" ref="DB102" si="1">SUM(DB7:DF27)</f>
        <v>92877</v>
      </c>
      <c r="DC102" s="852"/>
      <c r="DD102" s="852"/>
      <c r="DE102" s="852"/>
      <c r="DF102" s="891"/>
      <c r="DG102" s="890">
        <f t="shared" ref="DG102" si="2">SUM(DG7:DK27)</f>
        <v>99523</v>
      </c>
      <c r="DH102" s="852"/>
      <c r="DI102" s="852"/>
      <c r="DJ102" s="852"/>
      <c r="DK102" s="891"/>
      <c r="DL102" s="890">
        <f t="shared" ref="DL102" si="3">SUM(DL7:DP27)</f>
        <v>42955</v>
      </c>
      <c r="DM102" s="852"/>
      <c r="DN102" s="852"/>
      <c r="DO102" s="852"/>
      <c r="DP102" s="891"/>
      <c r="DQ102" s="890">
        <f t="shared" ref="DQ102" si="4">SUM(DQ7:DU27)</f>
        <v>15654</v>
      </c>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408</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409</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410</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411</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412</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413</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414</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415</v>
      </c>
      <c r="AB109" s="893"/>
      <c r="AC109" s="893"/>
      <c r="AD109" s="893"/>
      <c r="AE109" s="894"/>
      <c r="AF109" s="892" t="s">
        <v>416</v>
      </c>
      <c r="AG109" s="893"/>
      <c r="AH109" s="893"/>
      <c r="AI109" s="893"/>
      <c r="AJ109" s="894"/>
      <c r="AK109" s="892" t="s">
        <v>294</v>
      </c>
      <c r="AL109" s="893"/>
      <c r="AM109" s="893"/>
      <c r="AN109" s="893"/>
      <c r="AO109" s="894"/>
      <c r="AP109" s="892" t="s">
        <v>417</v>
      </c>
      <c r="AQ109" s="893"/>
      <c r="AR109" s="893"/>
      <c r="AS109" s="893"/>
      <c r="AT109" s="895"/>
      <c r="AU109" s="912" t="s">
        <v>414</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415</v>
      </c>
      <c r="BR109" s="893"/>
      <c r="BS109" s="893"/>
      <c r="BT109" s="893"/>
      <c r="BU109" s="894"/>
      <c r="BV109" s="892" t="s">
        <v>416</v>
      </c>
      <c r="BW109" s="893"/>
      <c r="BX109" s="893"/>
      <c r="BY109" s="893"/>
      <c r="BZ109" s="894"/>
      <c r="CA109" s="892" t="s">
        <v>294</v>
      </c>
      <c r="CB109" s="893"/>
      <c r="CC109" s="893"/>
      <c r="CD109" s="893"/>
      <c r="CE109" s="894"/>
      <c r="CF109" s="913" t="s">
        <v>417</v>
      </c>
      <c r="CG109" s="913"/>
      <c r="CH109" s="913"/>
      <c r="CI109" s="913"/>
      <c r="CJ109" s="913"/>
      <c r="CK109" s="892" t="s">
        <v>418</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415</v>
      </c>
      <c r="DH109" s="893"/>
      <c r="DI109" s="893"/>
      <c r="DJ109" s="893"/>
      <c r="DK109" s="894"/>
      <c r="DL109" s="892" t="s">
        <v>416</v>
      </c>
      <c r="DM109" s="893"/>
      <c r="DN109" s="893"/>
      <c r="DO109" s="893"/>
      <c r="DP109" s="894"/>
      <c r="DQ109" s="892" t="s">
        <v>294</v>
      </c>
      <c r="DR109" s="893"/>
      <c r="DS109" s="893"/>
      <c r="DT109" s="893"/>
      <c r="DU109" s="894"/>
      <c r="DV109" s="892" t="s">
        <v>417</v>
      </c>
      <c r="DW109" s="893"/>
      <c r="DX109" s="893"/>
      <c r="DY109" s="893"/>
      <c r="DZ109" s="895"/>
    </row>
    <row r="110" spans="1:131" s="230" customFormat="1" ht="26.25" customHeight="1" x14ac:dyDescent="0.15">
      <c r="A110" s="896" t="s">
        <v>419</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43137327</v>
      </c>
      <c r="AB110" s="900"/>
      <c r="AC110" s="900"/>
      <c r="AD110" s="900"/>
      <c r="AE110" s="901"/>
      <c r="AF110" s="902">
        <v>40658715</v>
      </c>
      <c r="AG110" s="900"/>
      <c r="AH110" s="900"/>
      <c r="AI110" s="900"/>
      <c r="AJ110" s="901"/>
      <c r="AK110" s="902">
        <v>37152089</v>
      </c>
      <c r="AL110" s="900"/>
      <c r="AM110" s="900"/>
      <c r="AN110" s="900"/>
      <c r="AO110" s="901"/>
      <c r="AP110" s="903">
        <v>12.3</v>
      </c>
      <c r="AQ110" s="904"/>
      <c r="AR110" s="904"/>
      <c r="AS110" s="904"/>
      <c r="AT110" s="905"/>
      <c r="AU110" s="906" t="s">
        <v>69</v>
      </c>
      <c r="AV110" s="907"/>
      <c r="AW110" s="907"/>
      <c r="AX110" s="907"/>
      <c r="AY110" s="907"/>
      <c r="AZ110" s="929" t="s">
        <v>420</v>
      </c>
      <c r="BA110" s="897"/>
      <c r="BB110" s="897"/>
      <c r="BC110" s="897"/>
      <c r="BD110" s="897"/>
      <c r="BE110" s="897"/>
      <c r="BF110" s="897"/>
      <c r="BG110" s="897"/>
      <c r="BH110" s="897"/>
      <c r="BI110" s="897"/>
      <c r="BJ110" s="897"/>
      <c r="BK110" s="897"/>
      <c r="BL110" s="897"/>
      <c r="BM110" s="897"/>
      <c r="BN110" s="897"/>
      <c r="BO110" s="897"/>
      <c r="BP110" s="898"/>
      <c r="BQ110" s="930">
        <v>1195915550</v>
      </c>
      <c r="BR110" s="931"/>
      <c r="BS110" s="931"/>
      <c r="BT110" s="931"/>
      <c r="BU110" s="931"/>
      <c r="BV110" s="931">
        <v>1234266564</v>
      </c>
      <c r="BW110" s="931"/>
      <c r="BX110" s="931"/>
      <c r="BY110" s="931"/>
      <c r="BZ110" s="931"/>
      <c r="CA110" s="931">
        <v>1258401347</v>
      </c>
      <c r="CB110" s="931"/>
      <c r="CC110" s="931"/>
      <c r="CD110" s="931"/>
      <c r="CE110" s="931"/>
      <c r="CF110" s="944">
        <v>417.4</v>
      </c>
      <c r="CG110" s="945"/>
      <c r="CH110" s="945"/>
      <c r="CI110" s="945"/>
      <c r="CJ110" s="945"/>
      <c r="CK110" s="946" t="s">
        <v>421</v>
      </c>
      <c r="CL110" s="947"/>
      <c r="CM110" s="929" t="s">
        <v>422</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15">
      <c r="A111" s="934" t="s">
        <v>423</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v>5771796</v>
      </c>
      <c r="AB111" s="938"/>
      <c r="AC111" s="938"/>
      <c r="AD111" s="938"/>
      <c r="AE111" s="939"/>
      <c r="AF111" s="940">
        <v>170236</v>
      </c>
      <c r="AG111" s="938"/>
      <c r="AH111" s="938"/>
      <c r="AI111" s="938"/>
      <c r="AJ111" s="939"/>
      <c r="AK111" s="940">
        <v>524817</v>
      </c>
      <c r="AL111" s="938"/>
      <c r="AM111" s="938"/>
      <c r="AN111" s="938"/>
      <c r="AO111" s="939"/>
      <c r="AP111" s="941">
        <v>0.2</v>
      </c>
      <c r="AQ111" s="942"/>
      <c r="AR111" s="942"/>
      <c r="AS111" s="942"/>
      <c r="AT111" s="943"/>
      <c r="AU111" s="908"/>
      <c r="AV111" s="909"/>
      <c r="AW111" s="909"/>
      <c r="AX111" s="909"/>
      <c r="AY111" s="909"/>
      <c r="AZ111" s="922" t="s">
        <v>424</v>
      </c>
      <c r="BA111" s="923"/>
      <c r="BB111" s="923"/>
      <c r="BC111" s="923"/>
      <c r="BD111" s="923"/>
      <c r="BE111" s="923"/>
      <c r="BF111" s="923"/>
      <c r="BG111" s="923"/>
      <c r="BH111" s="923"/>
      <c r="BI111" s="923"/>
      <c r="BJ111" s="923"/>
      <c r="BK111" s="923"/>
      <c r="BL111" s="923"/>
      <c r="BM111" s="923"/>
      <c r="BN111" s="923"/>
      <c r="BO111" s="923"/>
      <c r="BP111" s="924"/>
      <c r="BQ111" s="925">
        <v>967749</v>
      </c>
      <c r="BR111" s="926"/>
      <c r="BS111" s="926"/>
      <c r="BT111" s="926"/>
      <c r="BU111" s="926"/>
      <c r="BV111" s="926">
        <v>850143</v>
      </c>
      <c r="BW111" s="926"/>
      <c r="BX111" s="926"/>
      <c r="BY111" s="926"/>
      <c r="BZ111" s="926"/>
      <c r="CA111" s="926">
        <v>763221</v>
      </c>
      <c r="CB111" s="926"/>
      <c r="CC111" s="926"/>
      <c r="CD111" s="926"/>
      <c r="CE111" s="926"/>
      <c r="CF111" s="920">
        <v>0.3</v>
      </c>
      <c r="CG111" s="921"/>
      <c r="CH111" s="921"/>
      <c r="CI111" s="921"/>
      <c r="CJ111" s="921"/>
      <c r="CK111" s="948"/>
      <c r="CL111" s="949"/>
      <c r="CM111" s="922" t="s">
        <v>425</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v>581033</v>
      </c>
      <c r="DH111" s="926"/>
      <c r="DI111" s="926"/>
      <c r="DJ111" s="926"/>
      <c r="DK111" s="926"/>
      <c r="DL111" s="926">
        <v>523964</v>
      </c>
      <c r="DM111" s="926"/>
      <c r="DN111" s="926"/>
      <c r="DO111" s="926"/>
      <c r="DP111" s="926"/>
      <c r="DQ111" s="926">
        <v>466578</v>
      </c>
      <c r="DR111" s="926"/>
      <c r="DS111" s="926"/>
      <c r="DT111" s="926"/>
      <c r="DU111" s="926"/>
      <c r="DV111" s="927">
        <v>0.2</v>
      </c>
      <c r="DW111" s="927"/>
      <c r="DX111" s="927"/>
      <c r="DY111" s="927"/>
      <c r="DZ111" s="928"/>
    </row>
    <row r="112" spans="1:131" s="230" customFormat="1" ht="26.25" customHeight="1" x14ac:dyDescent="0.15">
      <c r="A112" s="952" t="s">
        <v>426</v>
      </c>
      <c r="B112" s="953"/>
      <c r="C112" s="923" t="s">
        <v>427</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v>32978655</v>
      </c>
      <c r="AB112" s="959"/>
      <c r="AC112" s="959"/>
      <c r="AD112" s="959"/>
      <c r="AE112" s="960"/>
      <c r="AF112" s="961">
        <v>35534630</v>
      </c>
      <c r="AG112" s="959"/>
      <c r="AH112" s="959"/>
      <c r="AI112" s="959"/>
      <c r="AJ112" s="960"/>
      <c r="AK112" s="961">
        <v>42871941</v>
      </c>
      <c r="AL112" s="959"/>
      <c r="AM112" s="959"/>
      <c r="AN112" s="959"/>
      <c r="AO112" s="960"/>
      <c r="AP112" s="962">
        <v>14.2</v>
      </c>
      <c r="AQ112" s="963"/>
      <c r="AR112" s="963"/>
      <c r="AS112" s="963"/>
      <c r="AT112" s="964"/>
      <c r="AU112" s="908"/>
      <c r="AV112" s="909"/>
      <c r="AW112" s="909"/>
      <c r="AX112" s="909"/>
      <c r="AY112" s="909"/>
      <c r="AZ112" s="922" t="s">
        <v>428</v>
      </c>
      <c r="BA112" s="923"/>
      <c r="BB112" s="923"/>
      <c r="BC112" s="923"/>
      <c r="BD112" s="923"/>
      <c r="BE112" s="923"/>
      <c r="BF112" s="923"/>
      <c r="BG112" s="923"/>
      <c r="BH112" s="923"/>
      <c r="BI112" s="923"/>
      <c r="BJ112" s="923"/>
      <c r="BK112" s="923"/>
      <c r="BL112" s="923"/>
      <c r="BM112" s="923"/>
      <c r="BN112" s="923"/>
      <c r="BO112" s="923"/>
      <c r="BP112" s="924"/>
      <c r="BQ112" s="925">
        <v>205060209</v>
      </c>
      <c r="BR112" s="926"/>
      <c r="BS112" s="926"/>
      <c r="BT112" s="926"/>
      <c r="BU112" s="926"/>
      <c r="BV112" s="926">
        <v>199462275</v>
      </c>
      <c r="BW112" s="926"/>
      <c r="BX112" s="926"/>
      <c r="BY112" s="926"/>
      <c r="BZ112" s="926"/>
      <c r="CA112" s="926">
        <v>194289899</v>
      </c>
      <c r="CB112" s="926"/>
      <c r="CC112" s="926"/>
      <c r="CD112" s="926"/>
      <c r="CE112" s="926"/>
      <c r="CF112" s="920">
        <v>64.400000000000006</v>
      </c>
      <c r="CG112" s="921"/>
      <c r="CH112" s="921"/>
      <c r="CI112" s="921"/>
      <c r="CJ112" s="921"/>
      <c r="CK112" s="948"/>
      <c r="CL112" s="949"/>
      <c r="CM112" s="922" t="s">
        <v>429</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15">
      <c r="A113" s="954"/>
      <c r="B113" s="955"/>
      <c r="C113" s="923" t="s">
        <v>430</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14438310</v>
      </c>
      <c r="AB113" s="938"/>
      <c r="AC113" s="938"/>
      <c r="AD113" s="938"/>
      <c r="AE113" s="939"/>
      <c r="AF113" s="940">
        <v>15054911</v>
      </c>
      <c r="AG113" s="938"/>
      <c r="AH113" s="938"/>
      <c r="AI113" s="938"/>
      <c r="AJ113" s="939"/>
      <c r="AK113" s="940">
        <v>14168225</v>
      </c>
      <c r="AL113" s="938"/>
      <c r="AM113" s="938"/>
      <c r="AN113" s="938"/>
      <c r="AO113" s="939"/>
      <c r="AP113" s="941">
        <v>4.7</v>
      </c>
      <c r="AQ113" s="942"/>
      <c r="AR113" s="942"/>
      <c r="AS113" s="942"/>
      <c r="AT113" s="943"/>
      <c r="AU113" s="908"/>
      <c r="AV113" s="909"/>
      <c r="AW113" s="909"/>
      <c r="AX113" s="909"/>
      <c r="AY113" s="909"/>
      <c r="AZ113" s="922" t="s">
        <v>431</v>
      </c>
      <c r="BA113" s="923"/>
      <c r="BB113" s="923"/>
      <c r="BC113" s="923"/>
      <c r="BD113" s="923"/>
      <c r="BE113" s="923"/>
      <c r="BF113" s="923"/>
      <c r="BG113" s="923"/>
      <c r="BH113" s="923"/>
      <c r="BI113" s="923"/>
      <c r="BJ113" s="923"/>
      <c r="BK113" s="923"/>
      <c r="BL113" s="923"/>
      <c r="BM113" s="923"/>
      <c r="BN113" s="923"/>
      <c r="BO113" s="923"/>
      <c r="BP113" s="924"/>
      <c r="BQ113" s="925" t="s">
        <v>122</v>
      </c>
      <c r="BR113" s="926"/>
      <c r="BS113" s="926"/>
      <c r="BT113" s="926"/>
      <c r="BU113" s="926"/>
      <c r="BV113" s="926" t="s">
        <v>122</v>
      </c>
      <c r="BW113" s="926"/>
      <c r="BX113" s="926"/>
      <c r="BY113" s="926"/>
      <c r="BZ113" s="926"/>
      <c r="CA113" s="926" t="s">
        <v>122</v>
      </c>
      <c r="CB113" s="926"/>
      <c r="CC113" s="926"/>
      <c r="CD113" s="926"/>
      <c r="CE113" s="926"/>
      <c r="CF113" s="920" t="s">
        <v>122</v>
      </c>
      <c r="CG113" s="921"/>
      <c r="CH113" s="921"/>
      <c r="CI113" s="921"/>
      <c r="CJ113" s="921"/>
      <c r="CK113" s="948"/>
      <c r="CL113" s="949"/>
      <c r="CM113" s="922" t="s">
        <v>432</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15">
      <c r="A114" s="954"/>
      <c r="B114" s="955"/>
      <c r="C114" s="923" t="s">
        <v>433</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t="s">
        <v>122</v>
      </c>
      <c r="AB114" s="959"/>
      <c r="AC114" s="959"/>
      <c r="AD114" s="959"/>
      <c r="AE114" s="960"/>
      <c r="AF114" s="961" t="s">
        <v>122</v>
      </c>
      <c r="AG114" s="959"/>
      <c r="AH114" s="959"/>
      <c r="AI114" s="959"/>
      <c r="AJ114" s="960"/>
      <c r="AK114" s="961" t="s">
        <v>122</v>
      </c>
      <c r="AL114" s="959"/>
      <c r="AM114" s="959"/>
      <c r="AN114" s="959"/>
      <c r="AO114" s="960"/>
      <c r="AP114" s="962" t="s">
        <v>122</v>
      </c>
      <c r="AQ114" s="963"/>
      <c r="AR114" s="963"/>
      <c r="AS114" s="963"/>
      <c r="AT114" s="964"/>
      <c r="AU114" s="908"/>
      <c r="AV114" s="909"/>
      <c r="AW114" s="909"/>
      <c r="AX114" s="909"/>
      <c r="AY114" s="909"/>
      <c r="AZ114" s="922" t="s">
        <v>434</v>
      </c>
      <c r="BA114" s="923"/>
      <c r="BB114" s="923"/>
      <c r="BC114" s="923"/>
      <c r="BD114" s="923"/>
      <c r="BE114" s="923"/>
      <c r="BF114" s="923"/>
      <c r="BG114" s="923"/>
      <c r="BH114" s="923"/>
      <c r="BI114" s="923"/>
      <c r="BJ114" s="923"/>
      <c r="BK114" s="923"/>
      <c r="BL114" s="923"/>
      <c r="BM114" s="923"/>
      <c r="BN114" s="923"/>
      <c r="BO114" s="923"/>
      <c r="BP114" s="924"/>
      <c r="BQ114" s="925">
        <v>82898951</v>
      </c>
      <c r="BR114" s="926"/>
      <c r="BS114" s="926"/>
      <c r="BT114" s="926"/>
      <c r="BU114" s="926"/>
      <c r="BV114" s="926">
        <v>80289076</v>
      </c>
      <c r="BW114" s="926"/>
      <c r="BX114" s="926"/>
      <c r="BY114" s="926"/>
      <c r="BZ114" s="926"/>
      <c r="CA114" s="926">
        <v>81638402</v>
      </c>
      <c r="CB114" s="926"/>
      <c r="CC114" s="926"/>
      <c r="CD114" s="926"/>
      <c r="CE114" s="926"/>
      <c r="CF114" s="920">
        <v>27.1</v>
      </c>
      <c r="CG114" s="921"/>
      <c r="CH114" s="921"/>
      <c r="CI114" s="921"/>
      <c r="CJ114" s="921"/>
      <c r="CK114" s="948"/>
      <c r="CL114" s="949"/>
      <c r="CM114" s="922" t="s">
        <v>435</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15">
      <c r="A115" s="954"/>
      <c r="B115" s="955"/>
      <c r="C115" s="923" t="s">
        <v>436</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127625</v>
      </c>
      <c r="AB115" s="938"/>
      <c r="AC115" s="938"/>
      <c r="AD115" s="938"/>
      <c r="AE115" s="939"/>
      <c r="AF115" s="940">
        <v>127782</v>
      </c>
      <c r="AG115" s="938"/>
      <c r="AH115" s="938"/>
      <c r="AI115" s="938"/>
      <c r="AJ115" s="939"/>
      <c r="AK115" s="940">
        <v>99091</v>
      </c>
      <c r="AL115" s="938"/>
      <c r="AM115" s="938"/>
      <c r="AN115" s="938"/>
      <c r="AO115" s="939"/>
      <c r="AP115" s="941">
        <v>0</v>
      </c>
      <c r="AQ115" s="942"/>
      <c r="AR115" s="942"/>
      <c r="AS115" s="942"/>
      <c r="AT115" s="943"/>
      <c r="AU115" s="908"/>
      <c r="AV115" s="909"/>
      <c r="AW115" s="909"/>
      <c r="AX115" s="909"/>
      <c r="AY115" s="909"/>
      <c r="AZ115" s="922" t="s">
        <v>437</v>
      </c>
      <c r="BA115" s="923"/>
      <c r="BB115" s="923"/>
      <c r="BC115" s="923"/>
      <c r="BD115" s="923"/>
      <c r="BE115" s="923"/>
      <c r="BF115" s="923"/>
      <c r="BG115" s="923"/>
      <c r="BH115" s="923"/>
      <c r="BI115" s="923"/>
      <c r="BJ115" s="923"/>
      <c r="BK115" s="923"/>
      <c r="BL115" s="923"/>
      <c r="BM115" s="923"/>
      <c r="BN115" s="923"/>
      <c r="BO115" s="923"/>
      <c r="BP115" s="924"/>
      <c r="BQ115" s="925">
        <v>25854773</v>
      </c>
      <c r="BR115" s="926"/>
      <c r="BS115" s="926"/>
      <c r="BT115" s="926"/>
      <c r="BU115" s="926"/>
      <c r="BV115" s="926">
        <v>28730714</v>
      </c>
      <c r="BW115" s="926"/>
      <c r="BX115" s="926"/>
      <c r="BY115" s="926"/>
      <c r="BZ115" s="926"/>
      <c r="CA115" s="926">
        <v>27214353</v>
      </c>
      <c r="CB115" s="926"/>
      <c r="CC115" s="926"/>
      <c r="CD115" s="926"/>
      <c r="CE115" s="926"/>
      <c r="CF115" s="920">
        <v>9</v>
      </c>
      <c r="CG115" s="921"/>
      <c r="CH115" s="921"/>
      <c r="CI115" s="921"/>
      <c r="CJ115" s="921"/>
      <c r="CK115" s="948"/>
      <c r="CL115" s="949"/>
      <c r="CM115" s="922" t="s">
        <v>438</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x14ac:dyDescent="0.15">
      <c r="A116" s="956"/>
      <c r="B116" s="957"/>
      <c r="C116" s="965" t="s">
        <v>439</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t="s">
        <v>122</v>
      </c>
      <c r="AB116" s="959"/>
      <c r="AC116" s="959"/>
      <c r="AD116" s="959"/>
      <c r="AE116" s="960"/>
      <c r="AF116" s="961" t="s">
        <v>122</v>
      </c>
      <c r="AG116" s="959"/>
      <c r="AH116" s="959"/>
      <c r="AI116" s="959"/>
      <c r="AJ116" s="960"/>
      <c r="AK116" s="961" t="s">
        <v>122</v>
      </c>
      <c r="AL116" s="959"/>
      <c r="AM116" s="959"/>
      <c r="AN116" s="959"/>
      <c r="AO116" s="960"/>
      <c r="AP116" s="962" t="s">
        <v>122</v>
      </c>
      <c r="AQ116" s="963"/>
      <c r="AR116" s="963"/>
      <c r="AS116" s="963"/>
      <c r="AT116" s="964"/>
      <c r="AU116" s="908"/>
      <c r="AV116" s="909"/>
      <c r="AW116" s="909"/>
      <c r="AX116" s="909"/>
      <c r="AY116" s="909"/>
      <c r="AZ116" s="967" t="s">
        <v>440</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441</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15">
      <c r="A117" s="912" t="s">
        <v>177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442</v>
      </c>
      <c r="Z117" s="894"/>
      <c r="AA117" s="978">
        <v>96453713</v>
      </c>
      <c r="AB117" s="979"/>
      <c r="AC117" s="979"/>
      <c r="AD117" s="979"/>
      <c r="AE117" s="980"/>
      <c r="AF117" s="981">
        <v>91546274</v>
      </c>
      <c r="AG117" s="979"/>
      <c r="AH117" s="979"/>
      <c r="AI117" s="979"/>
      <c r="AJ117" s="980"/>
      <c r="AK117" s="981">
        <v>94816163</v>
      </c>
      <c r="AL117" s="979"/>
      <c r="AM117" s="979"/>
      <c r="AN117" s="979"/>
      <c r="AO117" s="980"/>
      <c r="AP117" s="982"/>
      <c r="AQ117" s="983"/>
      <c r="AR117" s="983"/>
      <c r="AS117" s="983"/>
      <c r="AT117" s="984"/>
      <c r="AU117" s="908"/>
      <c r="AV117" s="909"/>
      <c r="AW117" s="909"/>
      <c r="AX117" s="909"/>
      <c r="AY117" s="909"/>
      <c r="AZ117" s="974" t="s">
        <v>443</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444</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15">
      <c r="A118" s="912" t="s">
        <v>418</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415</v>
      </c>
      <c r="AB118" s="893"/>
      <c r="AC118" s="893"/>
      <c r="AD118" s="893"/>
      <c r="AE118" s="894"/>
      <c r="AF118" s="892" t="s">
        <v>416</v>
      </c>
      <c r="AG118" s="893"/>
      <c r="AH118" s="893"/>
      <c r="AI118" s="893"/>
      <c r="AJ118" s="894"/>
      <c r="AK118" s="892" t="s">
        <v>294</v>
      </c>
      <c r="AL118" s="893"/>
      <c r="AM118" s="893"/>
      <c r="AN118" s="893"/>
      <c r="AO118" s="894"/>
      <c r="AP118" s="970" t="s">
        <v>417</v>
      </c>
      <c r="AQ118" s="971"/>
      <c r="AR118" s="971"/>
      <c r="AS118" s="971"/>
      <c r="AT118" s="972"/>
      <c r="AU118" s="908"/>
      <c r="AV118" s="909"/>
      <c r="AW118" s="909"/>
      <c r="AX118" s="909"/>
      <c r="AY118" s="909"/>
      <c r="AZ118" s="973" t="s">
        <v>445</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446</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15">
      <c r="A119" s="1056" t="s">
        <v>421</v>
      </c>
      <c r="B119" s="947"/>
      <c r="C119" s="929" t="s">
        <v>422</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177</v>
      </c>
      <c r="BA119" s="251"/>
      <c r="BB119" s="251"/>
      <c r="BC119" s="251"/>
      <c r="BD119" s="251"/>
      <c r="BE119" s="251"/>
      <c r="BF119" s="251"/>
      <c r="BG119" s="251"/>
      <c r="BH119" s="251"/>
      <c r="BI119" s="251"/>
      <c r="BJ119" s="251"/>
      <c r="BK119" s="251"/>
      <c r="BL119" s="251"/>
      <c r="BM119" s="251"/>
      <c r="BN119" s="251"/>
      <c r="BO119" s="977" t="s">
        <v>447</v>
      </c>
      <c r="BP119" s="1005"/>
      <c r="BQ119" s="999">
        <v>1510697232</v>
      </c>
      <c r="BR119" s="1000"/>
      <c r="BS119" s="1000"/>
      <c r="BT119" s="1000"/>
      <c r="BU119" s="1000"/>
      <c r="BV119" s="1000">
        <v>1543598772</v>
      </c>
      <c r="BW119" s="1000"/>
      <c r="BX119" s="1000"/>
      <c r="BY119" s="1000"/>
      <c r="BZ119" s="1000"/>
      <c r="CA119" s="1000">
        <v>1562307222</v>
      </c>
      <c r="CB119" s="1000"/>
      <c r="CC119" s="1000"/>
      <c r="CD119" s="1000"/>
      <c r="CE119" s="1000"/>
      <c r="CF119" s="1001"/>
      <c r="CG119" s="1002"/>
      <c r="CH119" s="1002"/>
      <c r="CI119" s="1002"/>
      <c r="CJ119" s="1003"/>
      <c r="CK119" s="950"/>
      <c r="CL119" s="951"/>
      <c r="CM119" s="973" t="s">
        <v>448</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v>386716</v>
      </c>
      <c r="DH119" s="986"/>
      <c r="DI119" s="986"/>
      <c r="DJ119" s="986"/>
      <c r="DK119" s="987"/>
      <c r="DL119" s="985">
        <v>326179</v>
      </c>
      <c r="DM119" s="986"/>
      <c r="DN119" s="986"/>
      <c r="DO119" s="986"/>
      <c r="DP119" s="987"/>
      <c r="DQ119" s="985">
        <v>296643</v>
      </c>
      <c r="DR119" s="986"/>
      <c r="DS119" s="986"/>
      <c r="DT119" s="986"/>
      <c r="DU119" s="987"/>
      <c r="DV119" s="988">
        <v>0.1</v>
      </c>
      <c r="DW119" s="989"/>
      <c r="DX119" s="989"/>
      <c r="DY119" s="989"/>
      <c r="DZ119" s="990"/>
    </row>
    <row r="120" spans="1:130" s="230" customFormat="1" ht="26.25" customHeight="1" x14ac:dyDescent="0.15">
      <c r="A120" s="1057"/>
      <c r="B120" s="949"/>
      <c r="C120" s="922" t="s">
        <v>425</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449</v>
      </c>
      <c r="AV120" s="992"/>
      <c r="AW120" s="992"/>
      <c r="AX120" s="992"/>
      <c r="AY120" s="993"/>
      <c r="AZ120" s="929" t="s">
        <v>450</v>
      </c>
      <c r="BA120" s="897"/>
      <c r="BB120" s="897"/>
      <c r="BC120" s="897"/>
      <c r="BD120" s="897"/>
      <c r="BE120" s="897"/>
      <c r="BF120" s="897"/>
      <c r="BG120" s="897"/>
      <c r="BH120" s="897"/>
      <c r="BI120" s="897"/>
      <c r="BJ120" s="897"/>
      <c r="BK120" s="897"/>
      <c r="BL120" s="897"/>
      <c r="BM120" s="897"/>
      <c r="BN120" s="897"/>
      <c r="BO120" s="897"/>
      <c r="BP120" s="898"/>
      <c r="BQ120" s="930">
        <v>105495678</v>
      </c>
      <c r="BR120" s="931"/>
      <c r="BS120" s="931"/>
      <c r="BT120" s="931"/>
      <c r="BU120" s="931"/>
      <c r="BV120" s="931">
        <v>134738484</v>
      </c>
      <c r="BW120" s="931"/>
      <c r="BX120" s="931"/>
      <c r="BY120" s="931"/>
      <c r="BZ120" s="931"/>
      <c r="CA120" s="931">
        <v>159376086</v>
      </c>
      <c r="CB120" s="931"/>
      <c r="CC120" s="931"/>
      <c r="CD120" s="931"/>
      <c r="CE120" s="931"/>
      <c r="CF120" s="944">
        <v>52.9</v>
      </c>
      <c r="CG120" s="945"/>
      <c r="CH120" s="945"/>
      <c r="CI120" s="945"/>
      <c r="CJ120" s="945"/>
      <c r="CK120" s="1006" t="s">
        <v>451</v>
      </c>
      <c r="CL120" s="1007"/>
      <c r="CM120" s="1007"/>
      <c r="CN120" s="1007"/>
      <c r="CO120" s="1008"/>
      <c r="CP120" s="1014" t="s">
        <v>398</v>
      </c>
      <c r="CQ120" s="1015"/>
      <c r="CR120" s="1015"/>
      <c r="CS120" s="1015"/>
      <c r="CT120" s="1015"/>
      <c r="CU120" s="1015"/>
      <c r="CV120" s="1015"/>
      <c r="CW120" s="1015"/>
      <c r="CX120" s="1015"/>
      <c r="CY120" s="1015"/>
      <c r="CZ120" s="1015"/>
      <c r="DA120" s="1015"/>
      <c r="DB120" s="1015"/>
      <c r="DC120" s="1015"/>
      <c r="DD120" s="1015"/>
      <c r="DE120" s="1015"/>
      <c r="DF120" s="1016"/>
      <c r="DG120" s="930">
        <v>200572909</v>
      </c>
      <c r="DH120" s="931"/>
      <c r="DI120" s="931"/>
      <c r="DJ120" s="931"/>
      <c r="DK120" s="931"/>
      <c r="DL120" s="931">
        <v>195227516</v>
      </c>
      <c r="DM120" s="931"/>
      <c r="DN120" s="931"/>
      <c r="DO120" s="931"/>
      <c r="DP120" s="931"/>
      <c r="DQ120" s="931">
        <v>190190608</v>
      </c>
      <c r="DR120" s="931"/>
      <c r="DS120" s="931"/>
      <c r="DT120" s="931"/>
      <c r="DU120" s="931"/>
      <c r="DV120" s="932">
        <v>63.1</v>
      </c>
      <c r="DW120" s="932"/>
      <c r="DX120" s="932"/>
      <c r="DY120" s="932"/>
      <c r="DZ120" s="933"/>
    </row>
    <row r="121" spans="1:130" s="230" customFormat="1" ht="26.25" customHeight="1" x14ac:dyDescent="0.15">
      <c r="A121" s="1057"/>
      <c r="B121" s="949"/>
      <c r="C121" s="974" t="s">
        <v>452</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453</v>
      </c>
      <c r="BA121" s="923"/>
      <c r="BB121" s="923"/>
      <c r="BC121" s="923"/>
      <c r="BD121" s="923"/>
      <c r="BE121" s="923"/>
      <c r="BF121" s="923"/>
      <c r="BG121" s="923"/>
      <c r="BH121" s="923"/>
      <c r="BI121" s="923"/>
      <c r="BJ121" s="923"/>
      <c r="BK121" s="923"/>
      <c r="BL121" s="923"/>
      <c r="BM121" s="923"/>
      <c r="BN121" s="923"/>
      <c r="BO121" s="923"/>
      <c r="BP121" s="924"/>
      <c r="BQ121" s="925">
        <v>191873819</v>
      </c>
      <c r="BR121" s="926"/>
      <c r="BS121" s="926"/>
      <c r="BT121" s="926"/>
      <c r="BU121" s="926"/>
      <c r="BV121" s="926">
        <v>193574001</v>
      </c>
      <c r="BW121" s="926"/>
      <c r="BX121" s="926"/>
      <c r="BY121" s="926"/>
      <c r="BZ121" s="926"/>
      <c r="CA121" s="926">
        <v>189803730</v>
      </c>
      <c r="CB121" s="926"/>
      <c r="CC121" s="926"/>
      <c r="CD121" s="926"/>
      <c r="CE121" s="926"/>
      <c r="CF121" s="920">
        <v>63</v>
      </c>
      <c r="CG121" s="921"/>
      <c r="CH121" s="921"/>
      <c r="CI121" s="921"/>
      <c r="CJ121" s="921"/>
      <c r="CK121" s="1009"/>
      <c r="CL121" s="1010"/>
      <c r="CM121" s="1010"/>
      <c r="CN121" s="1010"/>
      <c r="CO121" s="1011"/>
      <c r="CP121" s="1019" t="s">
        <v>395</v>
      </c>
      <c r="CQ121" s="1020"/>
      <c r="CR121" s="1020"/>
      <c r="CS121" s="1020"/>
      <c r="CT121" s="1020"/>
      <c r="CU121" s="1020"/>
      <c r="CV121" s="1020"/>
      <c r="CW121" s="1020"/>
      <c r="CX121" s="1020"/>
      <c r="CY121" s="1020"/>
      <c r="CZ121" s="1020"/>
      <c r="DA121" s="1020"/>
      <c r="DB121" s="1020"/>
      <c r="DC121" s="1020"/>
      <c r="DD121" s="1020"/>
      <c r="DE121" s="1020"/>
      <c r="DF121" s="1021"/>
      <c r="DG121" s="925">
        <v>2064467</v>
      </c>
      <c r="DH121" s="926"/>
      <c r="DI121" s="926"/>
      <c r="DJ121" s="926"/>
      <c r="DK121" s="926"/>
      <c r="DL121" s="926">
        <v>1782225</v>
      </c>
      <c r="DM121" s="926"/>
      <c r="DN121" s="926"/>
      <c r="DO121" s="926"/>
      <c r="DP121" s="926"/>
      <c r="DQ121" s="926">
        <v>1596886</v>
      </c>
      <c r="DR121" s="926"/>
      <c r="DS121" s="926"/>
      <c r="DT121" s="926"/>
      <c r="DU121" s="926"/>
      <c r="DV121" s="927">
        <v>0.5</v>
      </c>
      <c r="DW121" s="927"/>
      <c r="DX121" s="927"/>
      <c r="DY121" s="927"/>
      <c r="DZ121" s="928"/>
    </row>
    <row r="122" spans="1:130" s="230" customFormat="1" ht="26.25" customHeight="1" x14ac:dyDescent="0.15">
      <c r="A122" s="1057"/>
      <c r="B122" s="949"/>
      <c r="C122" s="922" t="s">
        <v>435</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454</v>
      </c>
      <c r="BA122" s="965"/>
      <c r="BB122" s="965"/>
      <c r="BC122" s="965"/>
      <c r="BD122" s="965"/>
      <c r="BE122" s="965"/>
      <c r="BF122" s="965"/>
      <c r="BG122" s="965"/>
      <c r="BH122" s="965"/>
      <c r="BI122" s="965"/>
      <c r="BJ122" s="965"/>
      <c r="BK122" s="965"/>
      <c r="BL122" s="965"/>
      <c r="BM122" s="965"/>
      <c r="BN122" s="965"/>
      <c r="BO122" s="965"/>
      <c r="BP122" s="966"/>
      <c r="BQ122" s="999">
        <v>727647927</v>
      </c>
      <c r="BR122" s="1000"/>
      <c r="BS122" s="1000"/>
      <c r="BT122" s="1000"/>
      <c r="BU122" s="1000"/>
      <c r="BV122" s="1000">
        <v>727874890</v>
      </c>
      <c r="BW122" s="1000"/>
      <c r="BX122" s="1000"/>
      <c r="BY122" s="1000"/>
      <c r="BZ122" s="1000"/>
      <c r="CA122" s="1000">
        <v>714490823</v>
      </c>
      <c r="CB122" s="1000"/>
      <c r="CC122" s="1000"/>
      <c r="CD122" s="1000"/>
      <c r="CE122" s="1000"/>
      <c r="CF122" s="1017">
        <v>237</v>
      </c>
      <c r="CG122" s="1018"/>
      <c r="CH122" s="1018"/>
      <c r="CI122" s="1018"/>
      <c r="CJ122" s="1018"/>
      <c r="CK122" s="1009"/>
      <c r="CL122" s="1010"/>
      <c r="CM122" s="1010"/>
      <c r="CN122" s="1010"/>
      <c r="CO122" s="1011"/>
      <c r="CP122" s="1019" t="s">
        <v>400</v>
      </c>
      <c r="CQ122" s="1020"/>
      <c r="CR122" s="1020"/>
      <c r="CS122" s="1020"/>
      <c r="CT122" s="1020"/>
      <c r="CU122" s="1020"/>
      <c r="CV122" s="1020"/>
      <c r="CW122" s="1020"/>
      <c r="CX122" s="1020"/>
      <c r="CY122" s="1020"/>
      <c r="CZ122" s="1020"/>
      <c r="DA122" s="1020"/>
      <c r="DB122" s="1020"/>
      <c r="DC122" s="1020"/>
      <c r="DD122" s="1020"/>
      <c r="DE122" s="1020"/>
      <c r="DF122" s="1021"/>
      <c r="DG122" s="925">
        <v>1001165</v>
      </c>
      <c r="DH122" s="926"/>
      <c r="DI122" s="926"/>
      <c r="DJ122" s="926"/>
      <c r="DK122" s="926"/>
      <c r="DL122" s="926">
        <v>931828</v>
      </c>
      <c r="DM122" s="926"/>
      <c r="DN122" s="926"/>
      <c r="DO122" s="926"/>
      <c r="DP122" s="926"/>
      <c r="DQ122" s="926">
        <v>943318</v>
      </c>
      <c r="DR122" s="926"/>
      <c r="DS122" s="926"/>
      <c r="DT122" s="926"/>
      <c r="DU122" s="926"/>
      <c r="DV122" s="927">
        <v>0.3</v>
      </c>
      <c r="DW122" s="927"/>
      <c r="DX122" s="927"/>
      <c r="DY122" s="927"/>
      <c r="DZ122" s="928"/>
    </row>
    <row r="123" spans="1:130" s="230" customFormat="1" ht="26.25" customHeight="1" x14ac:dyDescent="0.15">
      <c r="A123" s="1057"/>
      <c r="B123" s="949"/>
      <c r="C123" s="922" t="s">
        <v>441</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177</v>
      </c>
      <c r="BA123" s="251"/>
      <c r="BB123" s="251"/>
      <c r="BC123" s="251"/>
      <c r="BD123" s="251"/>
      <c r="BE123" s="251"/>
      <c r="BF123" s="251"/>
      <c r="BG123" s="251"/>
      <c r="BH123" s="251"/>
      <c r="BI123" s="251"/>
      <c r="BJ123" s="251"/>
      <c r="BK123" s="251"/>
      <c r="BL123" s="251"/>
      <c r="BM123" s="251"/>
      <c r="BN123" s="251"/>
      <c r="BO123" s="977" t="s">
        <v>455</v>
      </c>
      <c r="BP123" s="1005"/>
      <c r="BQ123" s="1063">
        <v>1025017424</v>
      </c>
      <c r="BR123" s="1064"/>
      <c r="BS123" s="1064"/>
      <c r="BT123" s="1064"/>
      <c r="BU123" s="1064"/>
      <c r="BV123" s="1064">
        <v>1056187375</v>
      </c>
      <c r="BW123" s="1064"/>
      <c r="BX123" s="1064"/>
      <c r="BY123" s="1064"/>
      <c r="BZ123" s="1064"/>
      <c r="CA123" s="1064">
        <v>1063670639</v>
      </c>
      <c r="CB123" s="1064"/>
      <c r="CC123" s="1064"/>
      <c r="CD123" s="1064"/>
      <c r="CE123" s="1064"/>
      <c r="CF123" s="1001"/>
      <c r="CG123" s="1002"/>
      <c r="CH123" s="1002"/>
      <c r="CI123" s="1002"/>
      <c r="CJ123" s="1003"/>
      <c r="CK123" s="1009"/>
      <c r="CL123" s="1010"/>
      <c r="CM123" s="1010"/>
      <c r="CN123" s="1010"/>
      <c r="CO123" s="1011"/>
      <c r="CP123" s="1019" t="s">
        <v>397</v>
      </c>
      <c r="CQ123" s="1020"/>
      <c r="CR123" s="1020"/>
      <c r="CS123" s="1020"/>
      <c r="CT123" s="1020"/>
      <c r="CU123" s="1020"/>
      <c r="CV123" s="1020"/>
      <c r="CW123" s="1020"/>
      <c r="CX123" s="1020"/>
      <c r="CY123" s="1020"/>
      <c r="CZ123" s="1020"/>
      <c r="DA123" s="1020"/>
      <c r="DB123" s="1020"/>
      <c r="DC123" s="1020"/>
      <c r="DD123" s="1020"/>
      <c r="DE123" s="1020"/>
      <c r="DF123" s="1021"/>
      <c r="DG123" s="958">
        <v>694433</v>
      </c>
      <c r="DH123" s="959"/>
      <c r="DI123" s="959"/>
      <c r="DJ123" s="959"/>
      <c r="DK123" s="960"/>
      <c r="DL123" s="961">
        <v>819440</v>
      </c>
      <c r="DM123" s="959"/>
      <c r="DN123" s="959"/>
      <c r="DO123" s="959"/>
      <c r="DP123" s="960"/>
      <c r="DQ123" s="961">
        <v>892010</v>
      </c>
      <c r="DR123" s="959"/>
      <c r="DS123" s="959"/>
      <c r="DT123" s="959"/>
      <c r="DU123" s="960"/>
      <c r="DV123" s="962">
        <v>0.3</v>
      </c>
      <c r="DW123" s="963"/>
      <c r="DX123" s="963"/>
      <c r="DY123" s="963"/>
      <c r="DZ123" s="964"/>
    </row>
    <row r="124" spans="1:130" s="230" customFormat="1" ht="26.25" customHeight="1" thickBot="1" x14ac:dyDescent="0.2">
      <c r="A124" s="1057"/>
      <c r="B124" s="949"/>
      <c r="C124" s="922" t="s">
        <v>444</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456</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v>158.9</v>
      </c>
      <c r="BR124" s="1027"/>
      <c r="BS124" s="1027"/>
      <c r="BT124" s="1027"/>
      <c r="BU124" s="1027"/>
      <c r="BV124" s="1027">
        <v>164.8</v>
      </c>
      <c r="BW124" s="1027"/>
      <c r="BX124" s="1027"/>
      <c r="BY124" s="1027"/>
      <c r="BZ124" s="1027"/>
      <c r="CA124" s="1027">
        <v>165.4</v>
      </c>
      <c r="CB124" s="1027"/>
      <c r="CC124" s="1027"/>
      <c r="CD124" s="1027"/>
      <c r="CE124" s="1027"/>
      <c r="CF124" s="1028"/>
      <c r="CG124" s="1029"/>
      <c r="CH124" s="1029"/>
      <c r="CI124" s="1029"/>
      <c r="CJ124" s="1030"/>
      <c r="CK124" s="1012"/>
      <c r="CL124" s="1012"/>
      <c r="CM124" s="1012"/>
      <c r="CN124" s="1012"/>
      <c r="CO124" s="1013"/>
      <c r="CP124" s="1019" t="s">
        <v>457</v>
      </c>
      <c r="CQ124" s="1020"/>
      <c r="CR124" s="1020"/>
      <c r="CS124" s="1020"/>
      <c r="CT124" s="1020"/>
      <c r="CU124" s="1020"/>
      <c r="CV124" s="1020"/>
      <c r="CW124" s="1020"/>
      <c r="CX124" s="1020"/>
      <c r="CY124" s="1020"/>
      <c r="CZ124" s="1020"/>
      <c r="DA124" s="1020"/>
      <c r="DB124" s="1020"/>
      <c r="DC124" s="1020"/>
      <c r="DD124" s="1020"/>
      <c r="DE124" s="1020"/>
      <c r="DF124" s="1021"/>
      <c r="DG124" s="1004">
        <v>727235</v>
      </c>
      <c r="DH124" s="986"/>
      <c r="DI124" s="986"/>
      <c r="DJ124" s="986"/>
      <c r="DK124" s="987"/>
      <c r="DL124" s="985">
        <v>701266</v>
      </c>
      <c r="DM124" s="986"/>
      <c r="DN124" s="986"/>
      <c r="DO124" s="986"/>
      <c r="DP124" s="987"/>
      <c r="DQ124" s="985">
        <v>667077</v>
      </c>
      <c r="DR124" s="986"/>
      <c r="DS124" s="986"/>
      <c r="DT124" s="986"/>
      <c r="DU124" s="987"/>
      <c r="DV124" s="988">
        <v>0.2</v>
      </c>
      <c r="DW124" s="989"/>
      <c r="DX124" s="989"/>
      <c r="DY124" s="989"/>
      <c r="DZ124" s="990"/>
    </row>
    <row r="125" spans="1:130" s="230" customFormat="1" ht="26.25" customHeight="1" x14ac:dyDescent="0.15">
      <c r="A125" s="1057"/>
      <c r="B125" s="949"/>
      <c r="C125" s="922" t="s">
        <v>446</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458</v>
      </c>
      <c r="CL125" s="1007"/>
      <c r="CM125" s="1007"/>
      <c r="CN125" s="1007"/>
      <c r="CO125" s="1008"/>
      <c r="CP125" s="929" t="s">
        <v>459</v>
      </c>
      <c r="CQ125" s="897"/>
      <c r="CR125" s="897"/>
      <c r="CS125" s="897"/>
      <c r="CT125" s="897"/>
      <c r="CU125" s="897"/>
      <c r="CV125" s="897"/>
      <c r="CW125" s="897"/>
      <c r="CX125" s="897"/>
      <c r="CY125" s="897"/>
      <c r="CZ125" s="897"/>
      <c r="DA125" s="897"/>
      <c r="DB125" s="897"/>
      <c r="DC125" s="897"/>
      <c r="DD125" s="897"/>
      <c r="DE125" s="897"/>
      <c r="DF125" s="898"/>
      <c r="DG125" s="930">
        <v>9150731</v>
      </c>
      <c r="DH125" s="931"/>
      <c r="DI125" s="931"/>
      <c r="DJ125" s="931"/>
      <c r="DK125" s="931"/>
      <c r="DL125" s="931">
        <v>12027343</v>
      </c>
      <c r="DM125" s="931"/>
      <c r="DN125" s="931"/>
      <c r="DO125" s="931"/>
      <c r="DP125" s="931"/>
      <c r="DQ125" s="931">
        <v>11126569</v>
      </c>
      <c r="DR125" s="931"/>
      <c r="DS125" s="931"/>
      <c r="DT125" s="931"/>
      <c r="DU125" s="931"/>
      <c r="DV125" s="932">
        <v>3.7</v>
      </c>
      <c r="DW125" s="932"/>
      <c r="DX125" s="932"/>
      <c r="DY125" s="932"/>
      <c r="DZ125" s="933"/>
    </row>
    <row r="126" spans="1:130" s="230" customFormat="1" ht="26.25" customHeight="1" thickBot="1" x14ac:dyDescent="0.2">
      <c r="A126" s="1057"/>
      <c r="B126" s="949"/>
      <c r="C126" s="922" t="s">
        <v>448</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v>127625</v>
      </c>
      <c r="AB126" s="959"/>
      <c r="AC126" s="959"/>
      <c r="AD126" s="959"/>
      <c r="AE126" s="960"/>
      <c r="AF126" s="961">
        <v>127782</v>
      </c>
      <c r="AG126" s="959"/>
      <c r="AH126" s="959"/>
      <c r="AI126" s="959"/>
      <c r="AJ126" s="960"/>
      <c r="AK126" s="961">
        <v>99091</v>
      </c>
      <c r="AL126" s="959"/>
      <c r="AM126" s="959"/>
      <c r="AN126" s="959"/>
      <c r="AO126" s="960"/>
      <c r="AP126" s="962">
        <v>0</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460</v>
      </c>
      <c r="CQ126" s="923"/>
      <c r="CR126" s="923"/>
      <c r="CS126" s="923"/>
      <c r="CT126" s="923"/>
      <c r="CU126" s="923"/>
      <c r="CV126" s="923"/>
      <c r="CW126" s="923"/>
      <c r="CX126" s="923"/>
      <c r="CY126" s="923"/>
      <c r="CZ126" s="923"/>
      <c r="DA126" s="923"/>
      <c r="DB126" s="923"/>
      <c r="DC126" s="923"/>
      <c r="DD126" s="923"/>
      <c r="DE126" s="923"/>
      <c r="DF126" s="924"/>
      <c r="DG126" s="925" t="s">
        <v>122</v>
      </c>
      <c r="DH126" s="926"/>
      <c r="DI126" s="926"/>
      <c r="DJ126" s="926"/>
      <c r="DK126" s="926"/>
      <c r="DL126" s="926" t="s">
        <v>122</v>
      </c>
      <c r="DM126" s="926"/>
      <c r="DN126" s="926"/>
      <c r="DO126" s="926"/>
      <c r="DP126" s="926"/>
      <c r="DQ126" s="926" t="s">
        <v>122</v>
      </c>
      <c r="DR126" s="926"/>
      <c r="DS126" s="926"/>
      <c r="DT126" s="926"/>
      <c r="DU126" s="926"/>
      <c r="DV126" s="927" t="s">
        <v>122</v>
      </c>
      <c r="DW126" s="927"/>
      <c r="DX126" s="927"/>
      <c r="DY126" s="927"/>
      <c r="DZ126" s="928"/>
    </row>
    <row r="127" spans="1:130" s="230" customFormat="1" ht="26.25" customHeight="1" x14ac:dyDescent="0.15">
      <c r="A127" s="1058"/>
      <c r="B127" s="951"/>
      <c r="C127" s="973" t="s">
        <v>461</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122</v>
      </c>
      <c r="AB127" s="959"/>
      <c r="AC127" s="959"/>
      <c r="AD127" s="959"/>
      <c r="AE127" s="960"/>
      <c r="AF127" s="961" t="s">
        <v>122</v>
      </c>
      <c r="AG127" s="959"/>
      <c r="AH127" s="959"/>
      <c r="AI127" s="959"/>
      <c r="AJ127" s="960"/>
      <c r="AK127" s="961" t="s">
        <v>122</v>
      </c>
      <c r="AL127" s="959"/>
      <c r="AM127" s="959"/>
      <c r="AN127" s="959"/>
      <c r="AO127" s="960"/>
      <c r="AP127" s="962" t="s">
        <v>122</v>
      </c>
      <c r="AQ127" s="963"/>
      <c r="AR127" s="963"/>
      <c r="AS127" s="963"/>
      <c r="AT127" s="964"/>
      <c r="AU127" s="232"/>
      <c r="AV127" s="232"/>
      <c r="AW127" s="232"/>
      <c r="AX127" s="1031" t="s">
        <v>462</v>
      </c>
      <c r="AY127" s="1032"/>
      <c r="AZ127" s="1032"/>
      <c r="BA127" s="1032"/>
      <c r="BB127" s="1032"/>
      <c r="BC127" s="1032"/>
      <c r="BD127" s="1032"/>
      <c r="BE127" s="1033"/>
      <c r="BF127" s="1034" t="s">
        <v>463</v>
      </c>
      <c r="BG127" s="1032"/>
      <c r="BH127" s="1032"/>
      <c r="BI127" s="1032"/>
      <c r="BJ127" s="1032"/>
      <c r="BK127" s="1032"/>
      <c r="BL127" s="1033"/>
      <c r="BM127" s="1034" t="s">
        <v>464</v>
      </c>
      <c r="BN127" s="1032"/>
      <c r="BO127" s="1032"/>
      <c r="BP127" s="1032"/>
      <c r="BQ127" s="1032"/>
      <c r="BR127" s="1032"/>
      <c r="BS127" s="1033"/>
      <c r="BT127" s="1034" t="s">
        <v>465</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466</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
      <c r="A128" s="1041" t="s">
        <v>467</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468</v>
      </c>
      <c r="X128" s="1043"/>
      <c r="Y128" s="1043"/>
      <c r="Z128" s="1044"/>
      <c r="AA128" s="1045">
        <v>18502533</v>
      </c>
      <c r="AB128" s="1046"/>
      <c r="AC128" s="1046"/>
      <c r="AD128" s="1046"/>
      <c r="AE128" s="1047"/>
      <c r="AF128" s="1048">
        <v>18034846</v>
      </c>
      <c r="AG128" s="1046"/>
      <c r="AH128" s="1046"/>
      <c r="AI128" s="1046"/>
      <c r="AJ128" s="1047"/>
      <c r="AK128" s="1048">
        <v>17365515</v>
      </c>
      <c r="AL128" s="1046"/>
      <c r="AM128" s="1046"/>
      <c r="AN128" s="1046"/>
      <c r="AO128" s="1047"/>
      <c r="AP128" s="1049"/>
      <c r="AQ128" s="1050"/>
      <c r="AR128" s="1050"/>
      <c r="AS128" s="1050"/>
      <c r="AT128" s="1051"/>
      <c r="AU128" s="232"/>
      <c r="AV128" s="232"/>
      <c r="AW128" s="232"/>
      <c r="AX128" s="896" t="s">
        <v>469</v>
      </c>
      <c r="AY128" s="897"/>
      <c r="AZ128" s="897"/>
      <c r="BA128" s="897"/>
      <c r="BB128" s="897"/>
      <c r="BC128" s="897"/>
      <c r="BD128" s="897"/>
      <c r="BE128" s="898"/>
      <c r="BF128" s="1052" t="s">
        <v>122</v>
      </c>
      <c r="BG128" s="1053"/>
      <c r="BH128" s="1053"/>
      <c r="BI128" s="1053"/>
      <c r="BJ128" s="1053"/>
      <c r="BK128" s="1053"/>
      <c r="BL128" s="1054"/>
      <c r="BM128" s="1052">
        <v>11.25</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470</v>
      </c>
      <c r="CQ128" s="726"/>
      <c r="CR128" s="726"/>
      <c r="CS128" s="726"/>
      <c r="CT128" s="726"/>
      <c r="CU128" s="726"/>
      <c r="CV128" s="726"/>
      <c r="CW128" s="726"/>
      <c r="CX128" s="726"/>
      <c r="CY128" s="726"/>
      <c r="CZ128" s="726"/>
      <c r="DA128" s="726"/>
      <c r="DB128" s="726"/>
      <c r="DC128" s="726"/>
      <c r="DD128" s="726"/>
      <c r="DE128" s="726"/>
      <c r="DF128" s="1036"/>
      <c r="DG128" s="1037">
        <v>16704042</v>
      </c>
      <c r="DH128" s="1038"/>
      <c r="DI128" s="1038"/>
      <c r="DJ128" s="1038"/>
      <c r="DK128" s="1038"/>
      <c r="DL128" s="1038">
        <v>16703371</v>
      </c>
      <c r="DM128" s="1038"/>
      <c r="DN128" s="1038"/>
      <c r="DO128" s="1038"/>
      <c r="DP128" s="1038"/>
      <c r="DQ128" s="1038">
        <v>16087784</v>
      </c>
      <c r="DR128" s="1038"/>
      <c r="DS128" s="1038"/>
      <c r="DT128" s="1038"/>
      <c r="DU128" s="1038"/>
      <c r="DV128" s="1039">
        <v>5.3</v>
      </c>
      <c r="DW128" s="1039"/>
      <c r="DX128" s="1039"/>
      <c r="DY128" s="1039"/>
      <c r="DZ128" s="1040"/>
    </row>
    <row r="129" spans="1:131" s="230" customFormat="1" ht="26.25" customHeight="1" x14ac:dyDescent="0.15">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471</v>
      </c>
      <c r="X129" s="1071"/>
      <c r="Y129" s="1071"/>
      <c r="Z129" s="1072"/>
      <c r="AA129" s="958">
        <v>352897441</v>
      </c>
      <c r="AB129" s="959"/>
      <c r="AC129" s="959"/>
      <c r="AD129" s="959"/>
      <c r="AE129" s="960"/>
      <c r="AF129" s="961">
        <v>342971969</v>
      </c>
      <c r="AG129" s="959"/>
      <c r="AH129" s="959"/>
      <c r="AI129" s="959"/>
      <c r="AJ129" s="960"/>
      <c r="AK129" s="961">
        <v>348912170</v>
      </c>
      <c r="AL129" s="959"/>
      <c r="AM129" s="959"/>
      <c r="AN129" s="959"/>
      <c r="AO129" s="960"/>
      <c r="AP129" s="1073"/>
      <c r="AQ129" s="1074"/>
      <c r="AR129" s="1074"/>
      <c r="AS129" s="1074"/>
      <c r="AT129" s="1075"/>
      <c r="AU129" s="233"/>
      <c r="AV129" s="233"/>
      <c r="AW129" s="233"/>
      <c r="AX129" s="1065" t="s">
        <v>472</v>
      </c>
      <c r="AY129" s="923"/>
      <c r="AZ129" s="923"/>
      <c r="BA129" s="923"/>
      <c r="BB129" s="923"/>
      <c r="BC129" s="923"/>
      <c r="BD129" s="923"/>
      <c r="BE129" s="924"/>
      <c r="BF129" s="1066" t="s">
        <v>122</v>
      </c>
      <c r="BG129" s="1067"/>
      <c r="BH129" s="1067"/>
      <c r="BI129" s="1067"/>
      <c r="BJ129" s="1067"/>
      <c r="BK129" s="1067"/>
      <c r="BL129" s="1068"/>
      <c r="BM129" s="1066">
        <v>16.25</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473</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474</v>
      </c>
      <c r="X130" s="1071"/>
      <c r="Y130" s="1071"/>
      <c r="Z130" s="1072"/>
      <c r="AA130" s="958">
        <v>47259372</v>
      </c>
      <c r="AB130" s="959"/>
      <c r="AC130" s="959"/>
      <c r="AD130" s="959"/>
      <c r="AE130" s="960"/>
      <c r="AF130" s="961">
        <v>47286601</v>
      </c>
      <c r="AG130" s="959"/>
      <c r="AH130" s="959"/>
      <c r="AI130" s="959"/>
      <c r="AJ130" s="960"/>
      <c r="AK130" s="961">
        <v>47439465</v>
      </c>
      <c r="AL130" s="959"/>
      <c r="AM130" s="959"/>
      <c r="AN130" s="959"/>
      <c r="AO130" s="960"/>
      <c r="AP130" s="1073"/>
      <c r="AQ130" s="1074"/>
      <c r="AR130" s="1074"/>
      <c r="AS130" s="1074"/>
      <c r="AT130" s="1075"/>
      <c r="AU130" s="233"/>
      <c r="AV130" s="233"/>
      <c r="AW130" s="233"/>
      <c r="AX130" s="1065" t="s">
        <v>475</v>
      </c>
      <c r="AY130" s="923"/>
      <c r="AZ130" s="923"/>
      <c r="BA130" s="923"/>
      <c r="BB130" s="923"/>
      <c r="BC130" s="923"/>
      <c r="BD130" s="923"/>
      <c r="BE130" s="924"/>
      <c r="BF130" s="1101">
        <v>9.6</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476</v>
      </c>
      <c r="X131" s="1108"/>
      <c r="Y131" s="1108"/>
      <c r="Z131" s="1109"/>
      <c r="AA131" s="1004">
        <v>305638069</v>
      </c>
      <c r="AB131" s="986"/>
      <c r="AC131" s="986"/>
      <c r="AD131" s="986"/>
      <c r="AE131" s="987"/>
      <c r="AF131" s="985">
        <v>295685368</v>
      </c>
      <c r="AG131" s="986"/>
      <c r="AH131" s="986"/>
      <c r="AI131" s="986"/>
      <c r="AJ131" s="987"/>
      <c r="AK131" s="985">
        <v>301472705</v>
      </c>
      <c r="AL131" s="986"/>
      <c r="AM131" s="986"/>
      <c r="AN131" s="986"/>
      <c r="AO131" s="987"/>
      <c r="AP131" s="1110"/>
      <c r="AQ131" s="1111"/>
      <c r="AR131" s="1111"/>
      <c r="AS131" s="1111"/>
      <c r="AT131" s="1112"/>
      <c r="AU131" s="233"/>
      <c r="AV131" s="233"/>
      <c r="AW131" s="233"/>
      <c r="AX131" s="1083" t="s">
        <v>477</v>
      </c>
      <c r="AY131" s="726"/>
      <c r="AZ131" s="726"/>
      <c r="BA131" s="726"/>
      <c r="BB131" s="726"/>
      <c r="BC131" s="726"/>
      <c r="BD131" s="726"/>
      <c r="BE131" s="1036"/>
      <c r="BF131" s="1084">
        <v>165.4</v>
      </c>
      <c r="BG131" s="1085"/>
      <c r="BH131" s="1085"/>
      <c r="BI131" s="1085"/>
      <c r="BJ131" s="1085"/>
      <c r="BK131" s="1085"/>
      <c r="BL131" s="1086"/>
      <c r="BM131" s="1084">
        <v>400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478</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479</v>
      </c>
      <c r="W132" s="1094"/>
      <c r="X132" s="1094"/>
      <c r="Y132" s="1094"/>
      <c r="Z132" s="1095"/>
      <c r="AA132" s="1096">
        <v>10.04187997</v>
      </c>
      <c r="AB132" s="1097"/>
      <c r="AC132" s="1097"/>
      <c r="AD132" s="1097"/>
      <c r="AE132" s="1098"/>
      <c r="AF132" s="1099">
        <v>8.8691662959999995</v>
      </c>
      <c r="AG132" s="1097"/>
      <c r="AH132" s="1097"/>
      <c r="AI132" s="1097"/>
      <c r="AJ132" s="1098"/>
      <c r="AK132" s="1099">
        <v>9.9548590969999999</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480</v>
      </c>
      <c r="W133" s="1077"/>
      <c r="X133" s="1077"/>
      <c r="Y133" s="1077"/>
      <c r="Z133" s="1078"/>
      <c r="AA133" s="1079">
        <v>10.9</v>
      </c>
      <c r="AB133" s="1080"/>
      <c r="AC133" s="1080"/>
      <c r="AD133" s="1080"/>
      <c r="AE133" s="1081"/>
      <c r="AF133" s="1079">
        <v>9.8000000000000007</v>
      </c>
      <c r="AG133" s="1080"/>
      <c r="AH133" s="1080"/>
      <c r="AI133" s="1080"/>
      <c r="AJ133" s="1081"/>
      <c r="AK133" s="1079">
        <v>9.6</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eHVDBoMTpeUEDnj5wnGt4Rhcuq6+X2MpjzE2TYmVCcZYBQrCCCL+Rq39L+Tg/q1qJbcSp4tIDxoQd6eHBL7eyw==" saltValue="ga6fUWy8f8y9plC/Ej/wy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481</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j8Bnb1dohyIkTt8ggyKWNBSeOqAnWML8b9a0xt5sMsmOgiS02HflIPH/X23C5oJaaCGUZnzvQtfqt+yDkW7ChQ==" saltValue="0LgQwrl5g5f6NmaZJrMgwg==" spinCount="100000" sheet="1" objects="1" scenarios="1"/>
  <dataConsolidate/>
  <phoneticPr fontId="2"/>
  <printOptions horizontalCentered="1" verticalCentered="1"/>
  <pageMargins left="0" right="0" top="0" bottom="0" header="0" footer="0"/>
  <pageSetup paperSize="9" scale="31" orientation="portrait" horizontalDpi="1200" verticalDpi="1200"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CMr+fc58S8YUddSxo6s3UdQ7SJtNAjQnpE5lTby4l85XqaZZdaEqIKkIMlMGqI5ywgjB2NtNtbCM7JOw71WvOw==" saltValue="vfYVeyvhjyTGSDiHjhaB4g=="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482</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483</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484</v>
      </c>
      <c r="AP7" s="272"/>
      <c r="AQ7" s="273" t="s">
        <v>485</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486</v>
      </c>
      <c r="AQ8" s="279" t="s">
        <v>487</v>
      </c>
      <c r="AR8" s="280" t="s">
        <v>488</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489</v>
      </c>
      <c r="AL9" s="1117"/>
      <c r="AM9" s="1117"/>
      <c r="AN9" s="1118"/>
      <c r="AO9" s="281">
        <v>137669458</v>
      </c>
      <c r="AP9" s="281">
        <v>116790</v>
      </c>
      <c r="AQ9" s="282">
        <v>103356</v>
      </c>
      <c r="AR9" s="283">
        <v>13</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490</v>
      </c>
      <c r="AL10" s="1117"/>
      <c r="AM10" s="1117"/>
      <c r="AN10" s="1118"/>
      <c r="AO10" s="284">
        <v>10710</v>
      </c>
      <c r="AP10" s="284">
        <v>9</v>
      </c>
      <c r="AQ10" s="285">
        <v>104</v>
      </c>
      <c r="AR10" s="286">
        <v>-91.3</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491</v>
      </c>
      <c r="AL11" s="1117"/>
      <c r="AM11" s="1117"/>
      <c r="AN11" s="1118"/>
      <c r="AO11" s="284">
        <v>9437</v>
      </c>
      <c r="AP11" s="284">
        <v>8</v>
      </c>
      <c r="AQ11" s="285">
        <v>1054</v>
      </c>
      <c r="AR11" s="286">
        <v>-99.2</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492</v>
      </c>
      <c r="AL12" s="1117"/>
      <c r="AM12" s="1117"/>
      <c r="AN12" s="1118"/>
      <c r="AO12" s="284" t="s">
        <v>493</v>
      </c>
      <c r="AP12" s="284" t="s">
        <v>493</v>
      </c>
      <c r="AQ12" s="285">
        <v>3</v>
      </c>
      <c r="AR12" s="286" t="s">
        <v>493</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494</v>
      </c>
      <c r="AL13" s="1117"/>
      <c r="AM13" s="1117"/>
      <c r="AN13" s="1118"/>
      <c r="AO13" s="284">
        <v>2482807</v>
      </c>
      <c r="AP13" s="284">
        <v>2106</v>
      </c>
      <c r="AQ13" s="285">
        <v>1918</v>
      </c>
      <c r="AR13" s="286">
        <v>9.8000000000000007</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495</v>
      </c>
      <c r="AL14" s="1117"/>
      <c r="AM14" s="1117"/>
      <c r="AN14" s="1118"/>
      <c r="AO14" s="284">
        <v>1951133</v>
      </c>
      <c r="AP14" s="284">
        <v>1655</v>
      </c>
      <c r="AQ14" s="285">
        <v>1336</v>
      </c>
      <c r="AR14" s="286">
        <v>23.9</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496</v>
      </c>
      <c r="AL15" s="1120"/>
      <c r="AM15" s="1120"/>
      <c r="AN15" s="1121"/>
      <c r="AO15" s="284">
        <v>-5829447</v>
      </c>
      <c r="AP15" s="284">
        <v>-4945</v>
      </c>
      <c r="AQ15" s="285">
        <v>-3217</v>
      </c>
      <c r="AR15" s="286">
        <v>53.7</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177</v>
      </c>
      <c r="AL16" s="1120"/>
      <c r="AM16" s="1120"/>
      <c r="AN16" s="1121"/>
      <c r="AO16" s="284">
        <v>136294098</v>
      </c>
      <c r="AP16" s="284">
        <v>115624</v>
      </c>
      <c r="AQ16" s="285">
        <v>104553</v>
      </c>
      <c r="AR16" s="286">
        <v>10.6</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497</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498</v>
      </c>
      <c r="AP20" s="293" t="s">
        <v>499</v>
      </c>
      <c r="AQ20" s="294" t="s">
        <v>500</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501</v>
      </c>
      <c r="AL21" s="1123"/>
      <c r="AM21" s="1123"/>
      <c r="AN21" s="1124"/>
      <c r="AO21" s="297">
        <v>12.2</v>
      </c>
      <c r="AP21" s="298">
        <v>11.38</v>
      </c>
      <c r="AQ21" s="299">
        <v>0.82</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502</v>
      </c>
      <c r="AL22" s="1123"/>
      <c r="AM22" s="1123"/>
      <c r="AN22" s="1124"/>
      <c r="AO22" s="302">
        <v>99.9</v>
      </c>
      <c r="AP22" s="303">
        <v>99.9</v>
      </c>
      <c r="AQ22" s="304">
        <v>0</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503</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504</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505</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484</v>
      </c>
      <c r="AP30" s="272"/>
      <c r="AQ30" s="273" t="s">
        <v>485</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486</v>
      </c>
      <c r="AQ31" s="279" t="s">
        <v>487</v>
      </c>
      <c r="AR31" s="280" t="s">
        <v>488</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506</v>
      </c>
      <c r="AL32" s="1131"/>
      <c r="AM32" s="1131"/>
      <c r="AN32" s="1132"/>
      <c r="AO32" s="312">
        <v>37152089</v>
      </c>
      <c r="AP32" s="312">
        <v>31518</v>
      </c>
      <c r="AQ32" s="313">
        <v>30018</v>
      </c>
      <c r="AR32" s="314">
        <v>5</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507</v>
      </c>
      <c r="AL33" s="1131"/>
      <c r="AM33" s="1131"/>
      <c r="AN33" s="1132"/>
      <c r="AO33" s="312">
        <v>524817</v>
      </c>
      <c r="AP33" s="312">
        <v>445</v>
      </c>
      <c r="AQ33" s="313">
        <v>2237</v>
      </c>
      <c r="AR33" s="314">
        <v>-80.099999999999994</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508</v>
      </c>
      <c r="AL34" s="1131"/>
      <c r="AM34" s="1131"/>
      <c r="AN34" s="1132"/>
      <c r="AO34" s="312">
        <v>42871941</v>
      </c>
      <c r="AP34" s="312">
        <v>36370</v>
      </c>
      <c r="AQ34" s="313">
        <v>21851</v>
      </c>
      <c r="AR34" s="314">
        <v>66.400000000000006</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509</v>
      </c>
      <c r="AL35" s="1131"/>
      <c r="AM35" s="1131"/>
      <c r="AN35" s="1132"/>
      <c r="AO35" s="312">
        <v>14168225</v>
      </c>
      <c r="AP35" s="312">
        <v>12019</v>
      </c>
      <c r="AQ35" s="313">
        <v>9810</v>
      </c>
      <c r="AR35" s="314">
        <v>22.5</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510</v>
      </c>
      <c r="AL36" s="1131"/>
      <c r="AM36" s="1131"/>
      <c r="AN36" s="1132"/>
      <c r="AO36" s="312" t="s">
        <v>493</v>
      </c>
      <c r="AP36" s="312" t="s">
        <v>493</v>
      </c>
      <c r="AQ36" s="313">
        <v>148</v>
      </c>
      <c r="AR36" s="314" t="s">
        <v>493</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511</v>
      </c>
      <c r="AL37" s="1131"/>
      <c r="AM37" s="1131"/>
      <c r="AN37" s="1132"/>
      <c r="AO37" s="312">
        <v>99091</v>
      </c>
      <c r="AP37" s="312">
        <v>84</v>
      </c>
      <c r="AQ37" s="313">
        <v>1410</v>
      </c>
      <c r="AR37" s="314">
        <v>-94</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512</v>
      </c>
      <c r="AL38" s="1134"/>
      <c r="AM38" s="1134"/>
      <c r="AN38" s="1135"/>
      <c r="AO38" s="315" t="s">
        <v>493</v>
      </c>
      <c r="AP38" s="315" t="s">
        <v>493</v>
      </c>
      <c r="AQ38" s="316">
        <v>0</v>
      </c>
      <c r="AR38" s="304" t="s">
        <v>493</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513</v>
      </c>
      <c r="AL39" s="1134"/>
      <c r="AM39" s="1134"/>
      <c r="AN39" s="1135"/>
      <c r="AO39" s="312">
        <v>-17365515</v>
      </c>
      <c r="AP39" s="312">
        <v>-14732</v>
      </c>
      <c r="AQ39" s="313">
        <v>-17155</v>
      </c>
      <c r="AR39" s="314">
        <v>-14.1</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514</v>
      </c>
      <c r="AL40" s="1131"/>
      <c r="AM40" s="1131"/>
      <c r="AN40" s="1132"/>
      <c r="AO40" s="312">
        <v>-47439465</v>
      </c>
      <c r="AP40" s="312">
        <v>-40245</v>
      </c>
      <c r="AQ40" s="313">
        <v>-31149</v>
      </c>
      <c r="AR40" s="314">
        <v>29.2</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287</v>
      </c>
      <c r="AL41" s="1137"/>
      <c r="AM41" s="1137"/>
      <c r="AN41" s="1138"/>
      <c r="AO41" s="312">
        <v>30011183</v>
      </c>
      <c r="AP41" s="312">
        <v>25460</v>
      </c>
      <c r="AQ41" s="313">
        <v>17170</v>
      </c>
      <c r="AR41" s="314">
        <v>48.3</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515</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516</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484</v>
      </c>
      <c r="AN49" s="1127" t="s">
        <v>517</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518</v>
      </c>
      <c r="AO50" s="329" t="s">
        <v>519</v>
      </c>
      <c r="AP50" s="330" t="s">
        <v>520</v>
      </c>
      <c r="AQ50" s="331" t="s">
        <v>521</v>
      </c>
      <c r="AR50" s="332" t="s">
        <v>522</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523</v>
      </c>
      <c r="AL51" s="325"/>
      <c r="AM51" s="333">
        <v>58828827</v>
      </c>
      <c r="AN51" s="334">
        <v>49197</v>
      </c>
      <c r="AO51" s="335">
        <v>12.3</v>
      </c>
      <c r="AP51" s="336">
        <v>57132</v>
      </c>
      <c r="AQ51" s="337">
        <v>4</v>
      </c>
      <c r="AR51" s="338">
        <v>8.3000000000000007</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524</v>
      </c>
      <c r="AM52" s="341">
        <v>34216261</v>
      </c>
      <c r="AN52" s="342">
        <v>28614</v>
      </c>
      <c r="AO52" s="343">
        <v>13.3</v>
      </c>
      <c r="AP52" s="344">
        <v>30126</v>
      </c>
      <c r="AQ52" s="345">
        <v>2.8</v>
      </c>
      <c r="AR52" s="346">
        <v>10.5</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525</v>
      </c>
      <c r="AL53" s="325"/>
      <c r="AM53" s="333">
        <v>67809879</v>
      </c>
      <c r="AN53" s="334">
        <v>56753</v>
      </c>
      <c r="AO53" s="335">
        <v>15.4</v>
      </c>
      <c r="AP53" s="336">
        <v>58766</v>
      </c>
      <c r="AQ53" s="337">
        <v>2.9</v>
      </c>
      <c r="AR53" s="338">
        <v>12.5</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524</v>
      </c>
      <c r="AM54" s="341">
        <v>37730656</v>
      </c>
      <c r="AN54" s="342">
        <v>31579</v>
      </c>
      <c r="AO54" s="343">
        <v>10.4</v>
      </c>
      <c r="AP54" s="344">
        <v>29363</v>
      </c>
      <c r="AQ54" s="345">
        <v>-2.5</v>
      </c>
      <c r="AR54" s="346">
        <v>12.9</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526</v>
      </c>
      <c r="AL55" s="325"/>
      <c r="AM55" s="333">
        <v>78006531</v>
      </c>
      <c r="AN55" s="334">
        <v>65599</v>
      </c>
      <c r="AO55" s="335">
        <v>15.6</v>
      </c>
      <c r="AP55" s="336">
        <v>62482</v>
      </c>
      <c r="AQ55" s="337">
        <v>6.3</v>
      </c>
      <c r="AR55" s="338">
        <v>9.3000000000000007</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524</v>
      </c>
      <c r="AM56" s="341">
        <v>39620344</v>
      </c>
      <c r="AN56" s="342">
        <v>33318</v>
      </c>
      <c r="AO56" s="343">
        <v>5.5</v>
      </c>
      <c r="AP56" s="344">
        <v>34626</v>
      </c>
      <c r="AQ56" s="345">
        <v>17.899999999999999</v>
      </c>
      <c r="AR56" s="346">
        <v>-12.4</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527</v>
      </c>
      <c r="AL57" s="325"/>
      <c r="AM57" s="333">
        <v>77437849</v>
      </c>
      <c r="AN57" s="334">
        <v>65363</v>
      </c>
      <c r="AO57" s="335">
        <v>-0.4</v>
      </c>
      <c r="AP57" s="336">
        <v>59288</v>
      </c>
      <c r="AQ57" s="337">
        <v>-5.0999999999999996</v>
      </c>
      <c r="AR57" s="338">
        <v>4.7</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524</v>
      </c>
      <c r="AM58" s="341">
        <v>34648994</v>
      </c>
      <c r="AN58" s="342">
        <v>29246</v>
      </c>
      <c r="AO58" s="343">
        <v>-12.2</v>
      </c>
      <c r="AP58" s="344">
        <v>32670</v>
      </c>
      <c r="AQ58" s="345">
        <v>-5.6</v>
      </c>
      <c r="AR58" s="346">
        <v>-6.6</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528</v>
      </c>
      <c r="AL59" s="325"/>
      <c r="AM59" s="333">
        <v>81835885</v>
      </c>
      <c r="AN59" s="334">
        <v>69425</v>
      </c>
      <c r="AO59" s="335">
        <v>6.2</v>
      </c>
      <c r="AP59" s="336">
        <v>63490</v>
      </c>
      <c r="AQ59" s="337">
        <v>7.1</v>
      </c>
      <c r="AR59" s="338">
        <v>-0.9</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524</v>
      </c>
      <c r="AM60" s="341">
        <v>41520405</v>
      </c>
      <c r="AN60" s="342">
        <v>35223</v>
      </c>
      <c r="AO60" s="343">
        <v>20.399999999999999</v>
      </c>
      <c r="AP60" s="344">
        <v>35347</v>
      </c>
      <c r="AQ60" s="345">
        <v>8.1999999999999993</v>
      </c>
      <c r="AR60" s="346">
        <v>12.2</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529</v>
      </c>
      <c r="AL61" s="347"/>
      <c r="AM61" s="348">
        <v>72783794</v>
      </c>
      <c r="AN61" s="349">
        <v>61267</v>
      </c>
      <c r="AO61" s="350">
        <v>9.8000000000000007</v>
      </c>
      <c r="AP61" s="351">
        <v>60232</v>
      </c>
      <c r="AQ61" s="352">
        <v>3</v>
      </c>
      <c r="AR61" s="338">
        <v>6.8</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524</v>
      </c>
      <c r="AM62" s="341">
        <v>37547332</v>
      </c>
      <c r="AN62" s="342">
        <v>31596</v>
      </c>
      <c r="AO62" s="343">
        <v>7.5</v>
      </c>
      <c r="AP62" s="344">
        <v>32426</v>
      </c>
      <c r="AQ62" s="345">
        <v>4.2</v>
      </c>
      <c r="AR62" s="346">
        <v>3.3</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rFJjlFVNOai5HAEd+JMGQ8NFFy3olVT0VUsfYLbQp6c+jLJJALM1FSiogmQkzLERos9MhycA9R55RwWUdQwcCA==" saltValue="Y9zlxme9C/5Ytsz/pGMA1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42" orientation="portrait" horizontalDpi="1200" verticalDpi="1200"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481</v>
      </c>
    </row>
    <row r="121" spans="125:125" ht="13.5" hidden="1" customHeight="1" x14ac:dyDescent="0.15">
      <c r="DU121" s="259"/>
    </row>
  </sheetData>
  <sheetProtection algorithmName="SHA-512" hashValue="dUcCITc3AqZROu3woPb1KiD/zVShNGH+12+9B/4hy1/Gn9VIwVzzyK0eUPlNhPRcQge80xgtXq9ocog4NE1VIw==" saltValue="yKR/tx/Ejy1lx/UVrg7/g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481</v>
      </c>
    </row>
  </sheetData>
  <sheetProtection algorithmName="SHA-512" hashValue="MEovePky+uzXXq3Ignx+jaGWw8u4CK+WLvw5WUS8KsWD2rvT4c1ztdxO6PgUjNpFs0od/MY/sFeOdESxQ/e3rw==" saltValue="8n2QZ4xHkxuYpY+q/grM/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531</v>
      </c>
      <c r="G46" s="8" t="s">
        <v>532</v>
      </c>
      <c r="H46" s="8" t="s">
        <v>533</v>
      </c>
      <c r="I46" s="8" t="s">
        <v>534</v>
      </c>
      <c r="J46" s="9" t="s">
        <v>535</v>
      </c>
    </row>
    <row r="47" spans="2:10" ht="57.75" customHeight="1" x14ac:dyDescent="0.15">
      <c r="B47" s="10"/>
      <c r="C47" s="1139" t="s">
        <v>3</v>
      </c>
      <c r="D47" s="1139"/>
      <c r="E47" s="1140"/>
      <c r="F47" s="11">
        <v>1.21</v>
      </c>
      <c r="G47" s="12">
        <v>1.46</v>
      </c>
      <c r="H47" s="12">
        <v>3.35</v>
      </c>
      <c r="I47" s="12">
        <v>2.97</v>
      </c>
      <c r="J47" s="13">
        <v>2.42</v>
      </c>
    </row>
    <row r="48" spans="2:10" ht="57.75" customHeight="1" x14ac:dyDescent="0.15">
      <c r="B48" s="14"/>
      <c r="C48" s="1141" t="s">
        <v>4</v>
      </c>
      <c r="D48" s="1141"/>
      <c r="E48" s="1142"/>
      <c r="F48" s="15">
        <v>0.66</v>
      </c>
      <c r="G48" s="16">
        <v>0.79</v>
      </c>
      <c r="H48" s="16">
        <v>0.84</v>
      </c>
      <c r="I48" s="16">
        <v>0.86</v>
      </c>
      <c r="J48" s="17">
        <v>0.8</v>
      </c>
    </row>
    <row r="49" spans="2:10" ht="57.75" customHeight="1" thickBot="1" x14ac:dyDescent="0.2">
      <c r="B49" s="18"/>
      <c r="C49" s="1143" t="s">
        <v>5</v>
      </c>
      <c r="D49" s="1143"/>
      <c r="E49" s="1144"/>
      <c r="F49" s="19">
        <v>0.22</v>
      </c>
      <c r="G49" s="20">
        <v>0.42</v>
      </c>
      <c r="H49" s="20">
        <v>2.04</v>
      </c>
      <c r="I49" s="20" t="s">
        <v>536</v>
      </c>
      <c r="J49" s="21" t="s">
        <v>537</v>
      </c>
    </row>
    <row r="50" spans="2:10" x14ac:dyDescent="0.15"/>
  </sheetData>
  <sheetProtection algorithmName="SHA-512" hashValue="U5B9yN5rSTq4qubwLKLUJKP3E7XC48ZNrtgA+y0yrTRFI8lqx8uz38tRO82TonKUK39mk/pDoOilZz91mH7Olg==" saltValue="hgMsx2jXK+G+VyTeBC6+nA=="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531</v>
      </c>
      <c r="G33" s="29" t="s">
        <v>532</v>
      </c>
      <c r="H33" s="29" t="s">
        <v>533</v>
      </c>
      <c r="I33" s="29" t="s">
        <v>534</v>
      </c>
      <c r="J33" s="30" t="s">
        <v>535</v>
      </c>
      <c r="K33" s="22"/>
      <c r="L33" s="22"/>
      <c r="M33" s="22"/>
      <c r="N33" s="22"/>
      <c r="O33" s="22"/>
      <c r="P33" s="22"/>
    </row>
    <row r="34" spans="1:16" ht="39" customHeight="1" x14ac:dyDescent="0.15">
      <c r="A34" s="22"/>
      <c r="B34" s="31"/>
      <c r="C34" s="1151" t="s">
        <v>538</v>
      </c>
      <c r="D34" s="1151"/>
      <c r="E34" s="1152"/>
      <c r="F34" s="32">
        <v>3.06</v>
      </c>
      <c r="G34" s="33">
        <v>2.6</v>
      </c>
      <c r="H34" s="33">
        <v>2</v>
      </c>
      <c r="I34" s="33">
        <v>1.86</v>
      </c>
      <c r="J34" s="34">
        <v>1.94</v>
      </c>
      <c r="K34" s="22"/>
      <c r="L34" s="22"/>
      <c r="M34" s="22"/>
      <c r="N34" s="22"/>
      <c r="O34" s="22"/>
      <c r="P34" s="22"/>
    </row>
    <row r="35" spans="1:16" ht="39" customHeight="1" x14ac:dyDescent="0.15">
      <c r="A35" s="22"/>
      <c r="B35" s="35"/>
      <c r="C35" s="1145" t="s">
        <v>539</v>
      </c>
      <c r="D35" s="1146"/>
      <c r="E35" s="1147"/>
      <c r="F35" s="36">
        <v>0.26</v>
      </c>
      <c r="G35" s="37">
        <v>0.44</v>
      </c>
      <c r="H35" s="37">
        <v>0.61</v>
      </c>
      <c r="I35" s="37">
        <v>0.75</v>
      </c>
      <c r="J35" s="38">
        <v>0.75</v>
      </c>
      <c r="K35" s="22"/>
      <c r="L35" s="22"/>
      <c r="M35" s="22"/>
      <c r="N35" s="22"/>
      <c r="O35" s="22"/>
      <c r="P35" s="22"/>
    </row>
    <row r="36" spans="1:16" ht="39" customHeight="1" x14ac:dyDescent="0.15">
      <c r="A36" s="22"/>
      <c r="B36" s="35"/>
      <c r="C36" s="1145" t="s">
        <v>540</v>
      </c>
      <c r="D36" s="1146"/>
      <c r="E36" s="1147"/>
      <c r="F36" s="36">
        <v>0.55000000000000004</v>
      </c>
      <c r="G36" s="37">
        <v>0.55000000000000004</v>
      </c>
      <c r="H36" s="37">
        <v>0.53</v>
      </c>
      <c r="I36" s="37">
        <v>0.55000000000000004</v>
      </c>
      <c r="J36" s="38">
        <v>0.55000000000000004</v>
      </c>
      <c r="K36" s="22"/>
      <c r="L36" s="22"/>
      <c r="M36" s="22"/>
      <c r="N36" s="22"/>
      <c r="O36" s="22"/>
      <c r="P36" s="22"/>
    </row>
    <row r="37" spans="1:16" ht="39" customHeight="1" x14ac:dyDescent="0.15">
      <c r="A37" s="22"/>
      <c r="B37" s="35"/>
      <c r="C37" s="1145" t="s">
        <v>541</v>
      </c>
      <c r="D37" s="1146"/>
      <c r="E37" s="1147"/>
      <c r="F37" s="36">
        <v>0.31</v>
      </c>
      <c r="G37" s="37">
        <v>0.3</v>
      </c>
      <c r="H37" s="37">
        <v>0.28999999999999998</v>
      </c>
      <c r="I37" s="37">
        <v>0.3</v>
      </c>
      <c r="J37" s="38">
        <v>0.3</v>
      </c>
      <c r="K37" s="22"/>
      <c r="L37" s="22"/>
      <c r="M37" s="22"/>
      <c r="N37" s="22"/>
      <c r="O37" s="22"/>
      <c r="P37" s="22"/>
    </row>
    <row r="38" spans="1:16" ht="39" customHeight="1" x14ac:dyDescent="0.15">
      <c r="A38" s="22"/>
      <c r="B38" s="35"/>
      <c r="C38" s="1145" t="s">
        <v>542</v>
      </c>
      <c r="D38" s="1146"/>
      <c r="E38" s="1147"/>
      <c r="F38" s="36">
        <v>1.3</v>
      </c>
      <c r="G38" s="37">
        <v>0.8</v>
      </c>
      <c r="H38" s="37">
        <v>0.68</v>
      </c>
      <c r="I38" s="37">
        <v>0.44</v>
      </c>
      <c r="J38" s="38">
        <v>0.28999999999999998</v>
      </c>
      <c r="K38" s="22"/>
      <c r="L38" s="22"/>
      <c r="M38" s="22"/>
      <c r="N38" s="22"/>
      <c r="O38" s="22"/>
      <c r="P38" s="22"/>
    </row>
    <row r="39" spans="1:16" ht="39" customHeight="1" x14ac:dyDescent="0.15">
      <c r="A39" s="22"/>
      <c r="B39" s="35"/>
      <c r="C39" s="1145" t="s">
        <v>543</v>
      </c>
      <c r="D39" s="1146"/>
      <c r="E39" s="1147"/>
      <c r="F39" s="36">
        <v>0.49</v>
      </c>
      <c r="G39" s="37">
        <v>0.22</v>
      </c>
      <c r="H39" s="37">
        <v>0.54</v>
      </c>
      <c r="I39" s="37">
        <v>0.59</v>
      </c>
      <c r="J39" s="38">
        <v>0.25</v>
      </c>
      <c r="K39" s="22"/>
      <c r="L39" s="22"/>
      <c r="M39" s="22"/>
      <c r="N39" s="22"/>
      <c r="O39" s="22"/>
      <c r="P39" s="22"/>
    </row>
    <row r="40" spans="1:16" ht="39" customHeight="1" x14ac:dyDescent="0.15">
      <c r="A40" s="22"/>
      <c r="B40" s="35"/>
      <c r="C40" s="1145" t="s">
        <v>544</v>
      </c>
      <c r="D40" s="1146"/>
      <c r="E40" s="1147"/>
      <c r="F40" s="36">
        <v>0.01</v>
      </c>
      <c r="G40" s="37">
        <v>0.01</v>
      </c>
      <c r="H40" s="37">
        <v>0</v>
      </c>
      <c r="I40" s="37">
        <v>0.01</v>
      </c>
      <c r="J40" s="38">
        <v>0.02</v>
      </c>
      <c r="K40" s="22"/>
      <c r="L40" s="22"/>
      <c r="M40" s="22"/>
      <c r="N40" s="22"/>
      <c r="O40" s="22"/>
      <c r="P40" s="22"/>
    </row>
    <row r="41" spans="1:16" ht="39" customHeight="1" x14ac:dyDescent="0.15">
      <c r="A41" s="22"/>
      <c r="B41" s="35"/>
      <c r="C41" s="1145" t="s">
        <v>545</v>
      </c>
      <c r="D41" s="1146"/>
      <c r="E41" s="1147"/>
      <c r="F41" s="36">
        <v>0.02</v>
      </c>
      <c r="G41" s="37">
        <v>0.02</v>
      </c>
      <c r="H41" s="37">
        <v>0.02</v>
      </c>
      <c r="I41" s="37">
        <v>0.02</v>
      </c>
      <c r="J41" s="38">
        <v>0.02</v>
      </c>
      <c r="K41" s="22"/>
      <c r="L41" s="22"/>
      <c r="M41" s="22"/>
      <c r="N41" s="22"/>
      <c r="O41" s="22"/>
      <c r="P41" s="22"/>
    </row>
    <row r="42" spans="1:16" ht="39" customHeight="1" x14ac:dyDescent="0.15">
      <c r="A42" s="22"/>
      <c r="B42" s="39"/>
      <c r="C42" s="1145" t="s">
        <v>546</v>
      </c>
      <c r="D42" s="1146"/>
      <c r="E42" s="1147"/>
      <c r="F42" s="36" t="s">
        <v>493</v>
      </c>
      <c r="G42" s="37" t="s">
        <v>493</v>
      </c>
      <c r="H42" s="37" t="s">
        <v>493</v>
      </c>
      <c r="I42" s="37" t="s">
        <v>493</v>
      </c>
      <c r="J42" s="38" t="s">
        <v>493</v>
      </c>
      <c r="K42" s="22"/>
      <c r="L42" s="22"/>
      <c r="M42" s="22"/>
      <c r="N42" s="22"/>
      <c r="O42" s="22"/>
      <c r="P42" s="22"/>
    </row>
    <row r="43" spans="1:16" ht="39" customHeight="1" thickBot="1" x14ac:dyDescent="0.2">
      <c r="A43" s="22"/>
      <c r="B43" s="40"/>
      <c r="C43" s="1148" t="s">
        <v>547</v>
      </c>
      <c r="D43" s="1149"/>
      <c r="E43" s="1150"/>
      <c r="F43" s="41">
        <v>0</v>
      </c>
      <c r="G43" s="42">
        <v>0.33</v>
      </c>
      <c r="H43" s="42">
        <v>0.48</v>
      </c>
      <c r="I43" s="42">
        <v>0.24</v>
      </c>
      <c r="J43" s="43">
        <v>0</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rIAXbW91/yCLvQ00qRUGv4xuGWPDk16RHfWIXS+3OI6mD97siJQGl3cdhgqvPpvEe1MUtgEJSju0L2PMPm8ZvQ==" saltValue="XkW1dBmDFKQ1fKQBZbQXB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531</v>
      </c>
      <c r="L44" s="56" t="s">
        <v>532</v>
      </c>
      <c r="M44" s="56" t="s">
        <v>533</v>
      </c>
      <c r="N44" s="56" t="s">
        <v>534</v>
      </c>
      <c r="O44" s="57" t="s">
        <v>535</v>
      </c>
      <c r="P44" s="48"/>
      <c r="Q44" s="48"/>
      <c r="R44" s="48"/>
      <c r="S44" s="48"/>
      <c r="T44" s="48"/>
      <c r="U44" s="48"/>
    </row>
    <row r="45" spans="1:21" ht="30.75" customHeight="1" x14ac:dyDescent="0.15">
      <c r="A45" s="48"/>
      <c r="B45" s="1153" t="s">
        <v>9</v>
      </c>
      <c r="C45" s="1154"/>
      <c r="D45" s="58"/>
      <c r="E45" s="1159" t="s">
        <v>10</v>
      </c>
      <c r="F45" s="1159"/>
      <c r="G45" s="1159"/>
      <c r="H45" s="1159"/>
      <c r="I45" s="1159"/>
      <c r="J45" s="1160"/>
      <c r="K45" s="59">
        <v>51526</v>
      </c>
      <c r="L45" s="60">
        <v>46326</v>
      </c>
      <c r="M45" s="60">
        <v>43137</v>
      </c>
      <c r="N45" s="60">
        <v>40659</v>
      </c>
      <c r="O45" s="61">
        <v>37152</v>
      </c>
      <c r="P45" s="48"/>
      <c r="Q45" s="48"/>
      <c r="R45" s="48"/>
      <c r="S45" s="48"/>
      <c r="T45" s="48"/>
      <c r="U45" s="48"/>
    </row>
    <row r="46" spans="1:21" ht="30.75" customHeight="1" x14ac:dyDescent="0.15">
      <c r="A46" s="48"/>
      <c r="B46" s="1155"/>
      <c r="C46" s="1156"/>
      <c r="D46" s="62"/>
      <c r="E46" s="1161" t="s">
        <v>11</v>
      </c>
      <c r="F46" s="1161"/>
      <c r="G46" s="1161"/>
      <c r="H46" s="1161"/>
      <c r="I46" s="1161"/>
      <c r="J46" s="1162"/>
      <c r="K46" s="63">
        <v>6055</v>
      </c>
      <c r="L46" s="64">
        <v>4299</v>
      </c>
      <c r="M46" s="64">
        <v>5772</v>
      </c>
      <c r="N46" s="64">
        <v>170</v>
      </c>
      <c r="O46" s="65">
        <v>525</v>
      </c>
      <c r="P46" s="48"/>
      <c r="Q46" s="48"/>
      <c r="R46" s="48"/>
      <c r="S46" s="48"/>
      <c r="T46" s="48"/>
      <c r="U46" s="48"/>
    </row>
    <row r="47" spans="1:21" ht="30.75" customHeight="1" x14ac:dyDescent="0.15">
      <c r="A47" s="48"/>
      <c r="B47" s="1155"/>
      <c r="C47" s="1156"/>
      <c r="D47" s="62"/>
      <c r="E47" s="1161" t="s">
        <v>12</v>
      </c>
      <c r="F47" s="1161"/>
      <c r="G47" s="1161"/>
      <c r="H47" s="1161"/>
      <c r="I47" s="1161"/>
      <c r="J47" s="1162"/>
      <c r="K47" s="63">
        <v>27246</v>
      </c>
      <c r="L47" s="64">
        <v>29495</v>
      </c>
      <c r="M47" s="64">
        <v>32979</v>
      </c>
      <c r="N47" s="64">
        <v>35535</v>
      </c>
      <c r="O47" s="65">
        <v>42872</v>
      </c>
      <c r="P47" s="48"/>
      <c r="Q47" s="48"/>
      <c r="R47" s="48"/>
      <c r="S47" s="48"/>
      <c r="T47" s="48"/>
      <c r="U47" s="48"/>
    </row>
    <row r="48" spans="1:21" ht="30.75" customHeight="1" x14ac:dyDescent="0.15">
      <c r="A48" s="48"/>
      <c r="B48" s="1155"/>
      <c r="C48" s="1156"/>
      <c r="D48" s="62"/>
      <c r="E48" s="1161" t="s">
        <v>13</v>
      </c>
      <c r="F48" s="1161"/>
      <c r="G48" s="1161"/>
      <c r="H48" s="1161"/>
      <c r="I48" s="1161"/>
      <c r="J48" s="1162"/>
      <c r="K48" s="63">
        <v>16339</v>
      </c>
      <c r="L48" s="64">
        <v>15672</v>
      </c>
      <c r="M48" s="64">
        <v>14438</v>
      </c>
      <c r="N48" s="64">
        <v>15055</v>
      </c>
      <c r="O48" s="65">
        <v>14168</v>
      </c>
      <c r="P48" s="48"/>
      <c r="Q48" s="48"/>
      <c r="R48" s="48"/>
      <c r="S48" s="48"/>
      <c r="T48" s="48"/>
      <c r="U48" s="48"/>
    </row>
    <row r="49" spans="1:21" ht="30.75" customHeight="1" x14ac:dyDescent="0.15">
      <c r="A49" s="48"/>
      <c r="B49" s="1155"/>
      <c r="C49" s="1156"/>
      <c r="D49" s="62"/>
      <c r="E49" s="1161" t="s">
        <v>14</v>
      </c>
      <c r="F49" s="1161"/>
      <c r="G49" s="1161"/>
      <c r="H49" s="1161"/>
      <c r="I49" s="1161"/>
      <c r="J49" s="1162"/>
      <c r="K49" s="63" t="s">
        <v>493</v>
      </c>
      <c r="L49" s="64" t="s">
        <v>493</v>
      </c>
      <c r="M49" s="64" t="s">
        <v>493</v>
      </c>
      <c r="N49" s="64" t="s">
        <v>493</v>
      </c>
      <c r="O49" s="65" t="s">
        <v>493</v>
      </c>
      <c r="P49" s="48"/>
      <c r="Q49" s="48"/>
      <c r="R49" s="48"/>
      <c r="S49" s="48"/>
      <c r="T49" s="48"/>
      <c r="U49" s="48"/>
    </row>
    <row r="50" spans="1:21" ht="30.75" customHeight="1" x14ac:dyDescent="0.15">
      <c r="A50" s="48"/>
      <c r="B50" s="1155"/>
      <c r="C50" s="1156"/>
      <c r="D50" s="62"/>
      <c r="E50" s="1161" t="s">
        <v>15</v>
      </c>
      <c r="F50" s="1161"/>
      <c r="G50" s="1161"/>
      <c r="H50" s="1161"/>
      <c r="I50" s="1161"/>
      <c r="J50" s="1162"/>
      <c r="K50" s="63">
        <v>140</v>
      </c>
      <c r="L50" s="64">
        <v>124</v>
      </c>
      <c r="M50" s="64">
        <v>128</v>
      </c>
      <c r="N50" s="64">
        <v>128</v>
      </c>
      <c r="O50" s="65">
        <v>99</v>
      </c>
      <c r="P50" s="48"/>
      <c r="Q50" s="48"/>
      <c r="R50" s="48"/>
      <c r="S50" s="48"/>
      <c r="T50" s="48"/>
      <c r="U50" s="48"/>
    </row>
    <row r="51" spans="1:21" ht="30.75" customHeight="1" x14ac:dyDescent="0.15">
      <c r="A51" s="48"/>
      <c r="B51" s="1157"/>
      <c r="C51" s="1158"/>
      <c r="D51" s="66"/>
      <c r="E51" s="1161" t="s">
        <v>16</v>
      </c>
      <c r="F51" s="1161"/>
      <c r="G51" s="1161"/>
      <c r="H51" s="1161"/>
      <c r="I51" s="1161"/>
      <c r="J51" s="1162"/>
      <c r="K51" s="63" t="s">
        <v>493</v>
      </c>
      <c r="L51" s="64" t="s">
        <v>493</v>
      </c>
      <c r="M51" s="64" t="s">
        <v>493</v>
      </c>
      <c r="N51" s="64" t="s">
        <v>493</v>
      </c>
      <c r="O51" s="65" t="s">
        <v>493</v>
      </c>
      <c r="P51" s="48"/>
      <c r="Q51" s="48"/>
      <c r="R51" s="48"/>
      <c r="S51" s="48"/>
      <c r="T51" s="48"/>
      <c r="U51" s="48"/>
    </row>
    <row r="52" spans="1:21" ht="30.75" customHeight="1" x14ac:dyDescent="0.15">
      <c r="A52" s="48"/>
      <c r="B52" s="1163" t="s">
        <v>17</v>
      </c>
      <c r="C52" s="1164"/>
      <c r="D52" s="66"/>
      <c r="E52" s="1161" t="s">
        <v>18</v>
      </c>
      <c r="F52" s="1161"/>
      <c r="G52" s="1161"/>
      <c r="H52" s="1161"/>
      <c r="I52" s="1161"/>
      <c r="J52" s="1162"/>
      <c r="K52" s="63">
        <v>67172</v>
      </c>
      <c r="L52" s="64">
        <v>65349</v>
      </c>
      <c r="M52" s="64">
        <v>65763</v>
      </c>
      <c r="N52" s="64">
        <v>65321</v>
      </c>
      <c r="O52" s="65">
        <v>64806</v>
      </c>
      <c r="P52" s="48"/>
      <c r="Q52" s="48"/>
      <c r="R52" s="48"/>
      <c r="S52" s="48"/>
      <c r="T52" s="48"/>
      <c r="U52" s="48"/>
    </row>
    <row r="53" spans="1:21" ht="30.75" customHeight="1" thickBot="1" x14ac:dyDescent="0.2">
      <c r="A53" s="48"/>
      <c r="B53" s="1165" t="s">
        <v>19</v>
      </c>
      <c r="C53" s="1166"/>
      <c r="D53" s="67"/>
      <c r="E53" s="1167" t="s">
        <v>20</v>
      </c>
      <c r="F53" s="1167"/>
      <c r="G53" s="1167"/>
      <c r="H53" s="1167"/>
      <c r="I53" s="1167"/>
      <c r="J53" s="1168"/>
      <c r="K53" s="68">
        <v>34134</v>
      </c>
      <c r="L53" s="69">
        <v>30567</v>
      </c>
      <c r="M53" s="69">
        <v>30691</v>
      </c>
      <c r="N53" s="69">
        <v>26226</v>
      </c>
      <c r="O53" s="70">
        <v>30010</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548</v>
      </c>
      <c r="L57" s="81" t="s">
        <v>549</v>
      </c>
      <c r="M57" s="81" t="s">
        <v>550</v>
      </c>
      <c r="N57" s="81" t="s">
        <v>551</v>
      </c>
      <c r="O57" s="82" t="s">
        <v>552</v>
      </c>
      <c r="P57" s="48"/>
      <c r="Q57" s="48"/>
      <c r="R57" s="48"/>
      <c r="S57" s="48"/>
      <c r="T57" s="48"/>
      <c r="U57" s="48"/>
    </row>
    <row r="58" spans="1:21" ht="31.5" customHeight="1" x14ac:dyDescent="0.15">
      <c r="B58" s="1169" t="s">
        <v>24</v>
      </c>
      <c r="C58" s="1170"/>
      <c r="D58" s="1175" t="s">
        <v>25</v>
      </c>
      <c r="E58" s="1176"/>
      <c r="F58" s="1176"/>
      <c r="G58" s="1176"/>
      <c r="H58" s="1176"/>
      <c r="I58" s="1176"/>
      <c r="J58" s="1177"/>
      <c r="K58" s="83"/>
      <c r="L58" s="84"/>
      <c r="M58" s="84"/>
      <c r="N58" s="84"/>
      <c r="O58" s="85"/>
    </row>
    <row r="59" spans="1:21" ht="31.5" customHeight="1" x14ac:dyDescent="0.15">
      <c r="B59" s="1171"/>
      <c r="C59" s="1172"/>
      <c r="D59" s="1178" t="s">
        <v>26</v>
      </c>
      <c r="E59" s="1179"/>
      <c r="F59" s="1179"/>
      <c r="G59" s="1179"/>
      <c r="H59" s="1179"/>
      <c r="I59" s="1179"/>
      <c r="J59" s="1180"/>
      <c r="K59" s="86"/>
      <c r="L59" s="87"/>
      <c r="M59" s="87"/>
      <c r="N59" s="87"/>
      <c r="O59" s="88"/>
    </row>
    <row r="60" spans="1:21" ht="31.5" customHeight="1" thickBot="1" x14ac:dyDescent="0.2">
      <c r="B60" s="1173"/>
      <c r="C60" s="1174"/>
      <c r="D60" s="1181" t="s">
        <v>27</v>
      </c>
      <c r="E60" s="1182"/>
      <c r="F60" s="1182"/>
      <c r="G60" s="1182"/>
      <c r="H60" s="1182"/>
      <c r="I60" s="1182"/>
      <c r="J60" s="1183"/>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imTrB9mhKKjlM2flUEy1LRXYrtI7+BKcujwV77GnW8ozOU86WIZEGv8NZoyThzr8rqpr8uP+MgdZ6sWgruhdGg==" saltValue="X92FVTJSJjn2rIfKBKbe8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531</v>
      </c>
      <c r="J40" s="103" t="s">
        <v>532</v>
      </c>
      <c r="K40" s="103" t="s">
        <v>533</v>
      </c>
      <c r="L40" s="103" t="s">
        <v>534</v>
      </c>
      <c r="M40" s="104" t="s">
        <v>535</v>
      </c>
    </row>
    <row r="41" spans="2:13" ht="27.75" customHeight="1" x14ac:dyDescent="0.15">
      <c r="B41" s="1184" t="s">
        <v>30</v>
      </c>
      <c r="C41" s="1185"/>
      <c r="D41" s="105"/>
      <c r="E41" s="1190" t="s">
        <v>31</v>
      </c>
      <c r="F41" s="1190"/>
      <c r="G41" s="1190"/>
      <c r="H41" s="1191"/>
      <c r="I41" s="355">
        <v>1145785</v>
      </c>
      <c r="J41" s="356">
        <v>1178248</v>
      </c>
      <c r="K41" s="356">
        <v>1195916</v>
      </c>
      <c r="L41" s="356">
        <v>1234267</v>
      </c>
      <c r="M41" s="357">
        <v>1258401</v>
      </c>
    </row>
    <row r="42" spans="2:13" ht="27.75" customHeight="1" x14ac:dyDescent="0.15">
      <c r="B42" s="1186"/>
      <c r="C42" s="1187"/>
      <c r="D42" s="106"/>
      <c r="E42" s="1192" t="s">
        <v>32</v>
      </c>
      <c r="F42" s="1192"/>
      <c r="G42" s="1192"/>
      <c r="H42" s="1193"/>
      <c r="I42" s="358">
        <v>1066</v>
      </c>
      <c r="J42" s="359">
        <v>1027</v>
      </c>
      <c r="K42" s="359">
        <v>968</v>
      </c>
      <c r="L42" s="359">
        <v>850</v>
      </c>
      <c r="M42" s="360">
        <v>763</v>
      </c>
    </row>
    <row r="43" spans="2:13" ht="27.75" customHeight="1" x14ac:dyDescent="0.15">
      <c r="B43" s="1186"/>
      <c r="C43" s="1187"/>
      <c r="D43" s="106"/>
      <c r="E43" s="1192" t="s">
        <v>33</v>
      </c>
      <c r="F43" s="1192"/>
      <c r="G43" s="1192"/>
      <c r="H43" s="1193"/>
      <c r="I43" s="358">
        <v>234620</v>
      </c>
      <c r="J43" s="359">
        <v>216249</v>
      </c>
      <c r="K43" s="359">
        <v>205060</v>
      </c>
      <c r="L43" s="359">
        <v>199462</v>
      </c>
      <c r="M43" s="360">
        <v>194290</v>
      </c>
    </row>
    <row r="44" spans="2:13" ht="27.75" customHeight="1" x14ac:dyDescent="0.15">
      <c r="B44" s="1186"/>
      <c r="C44" s="1187"/>
      <c r="D44" s="106"/>
      <c r="E44" s="1192" t="s">
        <v>34</v>
      </c>
      <c r="F44" s="1192"/>
      <c r="G44" s="1192"/>
      <c r="H44" s="1193"/>
      <c r="I44" s="358" t="s">
        <v>493</v>
      </c>
      <c r="J44" s="359" t="s">
        <v>493</v>
      </c>
      <c r="K44" s="359" t="s">
        <v>493</v>
      </c>
      <c r="L44" s="359" t="s">
        <v>493</v>
      </c>
      <c r="M44" s="360" t="s">
        <v>493</v>
      </c>
    </row>
    <row r="45" spans="2:13" ht="27.75" customHeight="1" x14ac:dyDescent="0.15">
      <c r="B45" s="1186"/>
      <c r="C45" s="1187"/>
      <c r="D45" s="106"/>
      <c r="E45" s="1192" t="s">
        <v>35</v>
      </c>
      <c r="F45" s="1192"/>
      <c r="G45" s="1192"/>
      <c r="H45" s="1193"/>
      <c r="I45" s="358">
        <v>90008</v>
      </c>
      <c r="J45" s="359">
        <v>86475</v>
      </c>
      <c r="K45" s="359">
        <v>82899</v>
      </c>
      <c r="L45" s="359">
        <v>80289</v>
      </c>
      <c r="M45" s="360">
        <v>81638</v>
      </c>
    </row>
    <row r="46" spans="2:13" ht="27.75" customHeight="1" x14ac:dyDescent="0.15">
      <c r="B46" s="1186"/>
      <c r="C46" s="1187"/>
      <c r="D46" s="107"/>
      <c r="E46" s="1192" t="s">
        <v>36</v>
      </c>
      <c r="F46" s="1192"/>
      <c r="G46" s="1192"/>
      <c r="H46" s="1193"/>
      <c r="I46" s="358">
        <v>17720</v>
      </c>
      <c r="J46" s="359">
        <v>22623</v>
      </c>
      <c r="K46" s="359">
        <v>25855</v>
      </c>
      <c r="L46" s="359">
        <v>28731</v>
      </c>
      <c r="M46" s="360">
        <v>27214</v>
      </c>
    </row>
    <row r="47" spans="2:13" ht="27.75" customHeight="1" x14ac:dyDescent="0.15">
      <c r="B47" s="1186"/>
      <c r="C47" s="1187"/>
      <c r="D47" s="108"/>
      <c r="E47" s="1194" t="s">
        <v>37</v>
      </c>
      <c r="F47" s="1195"/>
      <c r="G47" s="1195"/>
      <c r="H47" s="1196"/>
      <c r="I47" s="358" t="s">
        <v>493</v>
      </c>
      <c r="J47" s="359" t="s">
        <v>493</v>
      </c>
      <c r="K47" s="359" t="s">
        <v>493</v>
      </c>
      <c r="L47" s="359" t="s">
        <v>493</v>
      </c>
      <c r="M47" s="360" t="s">
        <v>493</v>
      </c>
    </row>
    <row r="48" spans="2:13" ht="27.75" customHeight="1" x14ac:dyDescent="0.15">
      <c r="B48" s="1186"/>
      <c r="C48" s="1187"/>
      <c r="D48" s="106"/>
      <c r="E48" s="1192" t="s">
        <v>38</v>
      </c>
      <c r="F48" s="1192"/>
      <c r="G48" s="1192"/>
      <c r="H48" s="1193"/>
      <c r="I48" s="358" t="s">
        <v>493</v>
      </c>
      <c r="J48" s="359" t="s">
        <v>493</v>
      </c>
      <c r="K48" s="359" t="s">
        <v>493</v>
      </c>
      <c r="L48" s="359" t="s">
        <v>493</v>
      </c>
      <c r="M48" s="360" t="s">
        <v>493</v>
      </c>
    </row>
    <row r="49" spans="2:13" ht="27.75" customHeight="1" x14ac:dyDescent="0.15">
      <c r="B49" s="1188"/>
      <c r="C49" s="1189"/>
      <c r="D49" s="106"/>
      <c r="E49" s="1192" t="s">
        <v>39</v>
      </c>
      <c r="F49" s="1192"/>
      <c r="G49" s="1192"/>
      <c r="H49" s="1193"/>
      <c r="I49" s="358" t="s">
        <v>493</v>
      </c>
      <c r="J49" s="359" t="s">
        <v>493</v>
      </c>
      <c r="K49" s="359" t="s">
        <v>493</v>
      </c>
      <c r="L49" s="359" t="s">
        <v>493</v>
      </c>
      <c r="M49" s="360" t="s">
        <v>493</v>
      </c>
    </row>
    <row r="50" spans="2:13" ht="27.75" customHeight="1" x14ac:dyDescent="0.15">
      <c r="B50" s="1197" t="s">
        <v>40</v>
      </c>
      <c r="C50" s="1198"/>
      <c r="D50" s="109"/>
      <c r="E50" s="1192" t="s">
        <v>41</v>
      </c>
      <c r="F50" s="1192"/>
      <c r="G50" s="1192"/>
      <c r="H50" s="1193"/>
      <c r="I50" s="358">
        <v>88806</v>
      </c>
      <c r="J50" s="359">
        <v>97606</v>
      </c>
      <c r="K50" s="359">
        <v>105496</v>
      </c>
      <c r="L50" s="359">
        <v>134738</v>
      </c>
      <c r="M50" s="360">
        <v>159376</v>
      </c>
    </row>
    <row r="51" spans="2:13" ht="27.75" customHeight="1" x14ac:dyDescent="0.15">
      <c r="B51" s="1186"/>
      <c r="C51" s="1187"/>
      <c r="D51" s="106"/>
      <c r="E51" s="1192" t="s">
        <v>42</v>
      </c>
      <c r="F51" s="1192"/>
      <c r="G51" s="1192"/>
      <c r="H51" s="1193"/>
      <c r="I51" s="358">
        <v>182780</v>
      </c>
      <c r="J51" s="359">
        <v>187933</v>
      </c>
      <c r="K51" s="359">
        <v>191874</v>
      </c>
      <c r="L51" s="359">
        <v>193574</v>
      </c>
      <c r="M51" s="360">
        <v>189804</v>
      </c>
    </row>
    <row r="52" spans="2:13" ht="27.75" customHeight="1" x14ac:dyDescent="0.15">
      <c r="B52" s="1188"/>
      <c r="C52" s="1189"/>
      <c r="D52" s="106"/>
      <c r="E52" s="1192" t="s">
        <v>43</v>
      </c>
      <c r="F52" s="1192"/>
      <c r="G52" s="1192"/>
      <c r="H52" s="1193"/>
      <c r="I52" s="358">
        <v>702185</v>
      </c>
      <c r="J52" s="359">
        <v>714030</v>
      </c>
      <c r="K52" s="359">
        <v>727648</v>
      </c>
      <c r="L52" s="359">
        <v>727875</v>
      </c>
      <c r="M52" s="360">
        <v>714491</v>
      </c>
    </row>
    <row r="53" spans="2:13" ht="27.75" customHeight="1" thickBot="1" x14ac:dyDescent="0.2">
      <c r="B53" s="1199" t="s">
        <v>19</v>
      </c>
      <c r="C53" s="1200"/>
      <c r="D53" s="110"/>
      <c r="E53" s="1201" t="s">
        <v>44</v>
      </c>
      <c r="F53" s="1201"/>
      <c r="G53" s="1201"/>
      <c r="H53" s="1202"/>
      <c r="I53" s="361">
        <v>515429</v>
      </c>
      <c r="J53" s="362">
        <v>505055</v>
      </c>
      <c r="K53" s="362">
        <v>485680</v>
      </c>
      <c r="L53" s="362">
        <v>487411</v>
      </c>
      <c r="M53" s="363">
        <v>498637</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20x/Wz1QJUKyHm7+k2mmhJAm7uD9slOEMvf750/Yc8L1IKB3Xm1MM+WGcdcmbMYcqnmirPiGeRiKZr7paoJ+DQ==" saltValue="QRrnAOz33uOff0tnackxv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533</v>
      </c>
      <c r="G54" s="119" t="s">
        <v>534</v>
      </c>
      <c r="H54" s="120" t="s">
        <v>535</v>
      </c>
    </row>
    <row r="55" spans="2:8" ht="52.5" customHeight="1" x14ac:dyDescent="0.15">
      <c r="B55" s="121"/>
      <c r="C55" s="1211" t="s">
        <v>46</v>
      </c>
      <c r="D55" s="1211"/>
      <c r="E55" s="1212"/>
      <c r="F55" s="122">
        <v>11818</v>
      </c>
      <c r="G55" s="122">
        <v>10197</v>
      </c>
      <c r="H55" s="123">
        <v>8459</v>
      </c>
    </row>
    <row r="56" spans="2:8" ht="52.5" customHeight="1" x14ac:dyDescent="0.15">
      <c r="B56" s="124"/>
      <c r="C56" s="1213" t="s">
        <v>47</v>
      </c>
      <c r="D56" s="1213"/>
      <c r="E56" s="1214"/>
      <c r="F56" s="125" t="s">
        <v>493</v>
      </c>
      <c r="G56" s="125" t="s">
        <v>493</v>
      </c>
      <c r="H56" s="126" t="s">
        <v>493</v>
      </c>
    </row>
    <row r="57" spans="2:8" ht="53.25" customHeight="1" x14ac:dyDescent="0.15">
      <c r="B57" s="124"/>
      <c r="C57" s="1215" t="s">
        <v>48</v>
      </c>
      <c r="D57" s="1215"/>
      <c r="E57" s="1216"/>
      <c r="F57" s="127">
        <v>9947</v>
      </c>
      <c r="G57" s="127">
        <v>9544</v>
      </c>
      <c r="H57" s="128">
        <v>4217</v>
      </c>
    </row>
    <row r="58" spans="2:8" ht="45.75" customHeight="1" x14ac:dyDescent="0.15">
      <c r="B58" s="129"/>
      <c r="C58" s="1203" t="s">
        <v>559</v>
      </c>
      <c r="D58" s="1204"/>
      <c r="E58" s="1205"/>
      <c r="F58" s="130">
        <v>3060</v>
      </c>
      <c r="G58" s="130">
        <v>2691</v>
      </c>
      <c r="H58" s="131">
        <v>2536</v>
      </c>
    </row>
    <row r="59" spans="2:8" ht="45.75" customHeight="1" x14ac:dyDescent="0.15">
      <c r="B59" s="129"/>
      <c r="C59" s="1203" t="s">
        <v>560</v>
      </c>
      <c r="D59" s="1204"/>
      <c r="E59" s="1205"/>
      <c r="F59" s="130">
        <v>357</v>
      </c>
      <c r="G59" s="130">
        <v>434</v>
      </c>
      <c r="H59" s="131">
        <v>478</v>
      </c>
    </row>
    <row r="60" spans="2:8" ht="45.75" customHeight="1" x14ac:dyDescent="0.15">
      <c r="B60" s="129"/>
      <c r="C60" s="1203" t="s">
        <v>561</v>
      </c>
      <c r="D60" s="1204"/>
      <c r="E60" s="1205"/>
      <c r="F60" s="130">
        <v>412</v>
      </c>
      <c r="G60" s="130">
        <v>412</v>
      </c>
      <c r="H60" s="131">
        <v>411</v>
      </c>
    </row>
    <row r="61" spans="2:8" ht="45.75" customHeight="1" x14ac:dyDescent="0.15">
      <c r="B61" s="129"/>
      <c r="C61" s="1203" t="s">
        <v>562</v>
      </c>
      <c r="D61" s="1204"/>
      <c r="E61" s="1205"/>
      <c r="F61" s="130">
        <v>357</v>
      </c>
      <c r="G61" s="130">
        <v>339</v>
      </c>
      <c r="H61" s="131">
        <v>315</v>
      </c>
    </row>
    <row r="62" spans="2:8" ht="45.75" customHeight="1" thickBot="1" x14ac:dyDescent="0.2">
      <c r="B62" s="132"/>
      <c r="C62" s="1206" t="s">
        <v>558</v>
      </c>
      <c r="D62" s="1207"/>
      <c r="E62" s="1208"/>
      <c r="F62" s="133">
        <v>5022</v>
      </c>
      <c r="G62" s="133">
        <v>5321</v>
      </c>
      <c r="H62" s="134">
        <v>117</v>
      </c>
    </row>
    <row r="63" spans="2:8" ht="52.5" customHeight="1" thickBot="1" x14ac:dyDescent="0.2">
      <c r="B63" s="135"/>
      <c r="C63" s="1209" t="s">
        <v>49</v>
      </c>
      <c r="D63" s="1209"/>
      <c r="E63" s="1210"/>
      <c r="F63" s="136">
        <v>21765</v>
      </c>
      <c r="G63" s="136">
        <v>19741</v>
      </c>
      <c r="H63" s="137">
        <v>12676</v>
      </c>
    </row>
    <row r="64" spans="2:8" x14ac:dyDescent="0.15"/>
  </sheetData>
  <sheetProtection algorithmName="SHA-512" hashValue="qCi4C0kki1r6umqpAVuO7ghHG+gOYLttIyn/ShxjdTdvEQ1kpNghFh98oEBX3+g42AgJ4882HkagXBLmFMxZWA==" saltValue="j38aVLHj7wmkyea+Qh+9V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530</v>
      </c>
      <c r="G2" s="151"/>
      <c r="H2" s="152"/>
    </row>
    <row r="3" spans="1:8" x14ac:dyDescent="0.15">
      <c r="A3" s="148" t="s">
        <v>523</v>
      </c>
      <c r="B3" s="153"/>
      <c r="C3" s="154"/>
      <c r="D3" s="155">
        <v>49197</v>
      </c>
      <c r="E3" s="156"/>
      <c r="F3" s="157">
        <v>57132</v>
      </c>
      <c r="G3" s="158"/>
      <c r="H3" s="159"/>
    </row>
    <row r="4" spans="1:8" x14ac:dyDescent="0.15">
      <c r="A4" s="160"/>
      <c r="B4" s="161"/>
      <c r="C4" s="162"/>
      <c r="D4" s="163">
        <v>28614</v>
      </c>
      <c r="E4" s="164"/>
      <c r="F4" s="165">
        <v>30126</v>
      </c>
      <c r="G4" s="166"/>
      <c r="H4" s="167"/>
    </row>
    <row r="5" spans="1:8" x14ac:dyDescent="0.15">
      <c r="A5" s="148" t="s">
        <v>525</v>
      </c>
      <c r="B5" s="153"/>
      <c r="C5" s="154"/>
      <c r="D5" s="155">
        <v>56753</v>
      </c>
      <c r="E5" s="156"/>
      <c r="F5" s="157">
        <v>58766</v>
      </c>
      <c r="G5" s="158"/>
      <c r="H5" s="159"/>
    </row>
    <row r="6" spans="1:8" x14ac:dyDescent="0.15">
      <c r="A6" s="160"/>
      <c r="B6" s="161"/>
      <c r="C6" s="162"/>
      <c r="D6" s="163">
        <v>31579</v>
      </c>
      <c r="E6" s="164"/>
      <c r="F6" s="165">
        <v>29363</v>
      </c>
      <c r="G6" s="166"/>
      <c r="H6" s="167"/>
    </row>
    <row r="7" spans="1:8" x14ac:dyDescent="0.15">
      <c r="A7" s="148" t="s">
        <v>526</v>
      </c>
      <c r="B7" s="153"/>
      <c r="C7" s="154"/>
      <c r="D7" s="155">
        <v>65599</v>
      </c>
      <c r="E7" s="156"/>
      <c r="F7" s="157">
        <v>62482</v>
      </c>
      <c r="G7" s="158"/>
      <c r="H7" s="159"/>
    </row>
    <row r="8" spans="1:8" x14ac:dyDescent="0.15">
      <c r="A8" s="160"/>
      <c r="B8" s="161"/>
      <c r="C8" s="162"/>
      <c r="D8" s="163">
        <v>33318</v>
      </c>
      <c r="E8" s="164"/>
      <c r="F8" s="165">
        <v>34626</v>
      </c>
      <c r="G8" s="166"/>
      <c r="H8" s="167"/>
    </row>
    <row r="9" spans="1:8" x14ac:dyDescent="0.15">
      <c r="A9" s="148" t="s">
        <v>527</v>
      </c>
      <c r="B9" s="153"/>
      <c r="C9" s="154"/>
      <c r="D9" s="155">
        <v>65363</v>
      </c>
      <c r="E9" s="156"/>
      <c r="F9" s="157">
        <v>59288</v>
      </c>
      <c r="G9" s="158"/>
      <c r="H9" s="159"/>
    </row>
    <row r="10" spans="1:8" x14ac:dyDescent="0.15">
      <c r="A10" s="160"/>
      <c r="B10" s="161"/>
      <c r="C10" s="162"/>
      <c r="D10" s="163">
        <v>29246</v>
      </c>
      <c r="E10" s="164"/>
      <c r="F10" s="165">
        <v>32670</v>
      </c>
      <c r="G10" s="166"/>
      <c r="H10" s="167"/>
    </row>
    <row r="11" spans="1:8" x14ac:dyDescent="0.15">
      <c r="A11" s="148" t="s">
        <v>528</v>
      </c>
      <c r="B11" s="153"/>
      <c r="C11" s="154"/>
      <c r="D11" s="155">
        <v>69425</v>
      </c>
      <c r="E11" s="156"/>
      <c r="F11" s="157">
        <v>63490</v>
      </c>
      <c r="G11" s="158"/>
      <c r="H11" s="159"/>
    </row>
    <row r="12" spans="1:8" x14ac:dyDescent="0.15">
      <c r="A12" s="160"/>
      <c r="B12" s="161"/>
      <c r="C12" s="168"/>
      <c r="D12" s="163">
        <v>35223</v>
      </c>
      <c r="E12" s="164"/>
      <c r="F12" s="165">
        <v>35347</v>
      </c>
      <c r="G12" s="166"/>
      <c r="H12" s="167"/>
    </row>
    <row r="13" spans="1:8" x14ac:dyDescent="0.15">
      <c r="A13" s="148"/>
      <c r="B13" s="153"/>
      <c r="C13" s="169"/>
      <c r="D13" s="170">
        <v>61267</v>
      </c>
      <c r="E13" s="171"/>
      <c r="F13" s="172">
        <v>60232</v>
      </c>
      <c r="G13" s="173"/>
      <c r="H13" s="159"/>
    </row>
    <row r="14" spans="1:8" x14ac:dyDescent="0.15">
      <c r="A14" s="160"/>
      <c r="B14" s="161"/>
      <c r="C14" s="162"/>
      <c r="D14" s="163">
        <v>31596</v>
      </c>
      <c r="E14" s="164"/>
      <c r="F14" s="165">
        <v>32426</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0.66</v>
      </c>
      <c r="C19" s="174">
        <f>ROUND(VALUE(SUBSTITUTE(実質収支比率等に係る経年分析!G$48,"▲","-")),2)</f>
        <v>0.79</v>
      </c>
      <c r="D19" s="174">
        <f>ROUND(VALUE(SUBSTITUTE(実質収支比率等に係る経年分析!H$48,"▲","-")),2)</f>
        <v>0.84</v>
      </c>
      <c r="E19" s="174">
        <f>ROUND(VALUE(SUBSTITUTE(実質収支比率等に係る経年分析!I$48,"▲","-")),2)</f>
        <v>0.86</v>
      </c>
      <c r="F19" s="174">
        <f>ROUND(VALUE(SUBSTITUTE(実質収支比率等に係る経年分析!J$48,"▲","-")),2)</f>
        <v>0.8</v>
      </c>
    </row>
    <row r="20" spans="1:11" x14ac:dyDescent="0.15">
      <c r="A20" s="174" t="s">
        <v>53</v>
      </c>
      <c r="B20" s="174">
        <f>ROUND(VALUE(SUBSTITUTE(実質収支比率等に係る経年分析!F$47,"▲","-")),2)</f>
        <v>1.21</v>
      </c>
      <c r="C20" s="174">
        <f>ROUND(VALUE(SUBSTITUTE(実質収支比率等に係る経年分析!G$47,"▲","-")),2)</f>
        <v>1.46</v>
      </c>
      <c r="D20" s="174">
        <f>ROUND(VALUE(SUBSTITUTE(実質収支比率等に係る経年分析!H$47,"▲","-")),2)</f>
        <v>3.35</v>
      </c>
      <c r="E20" s="174">
        <f>ROUND(VALUE(SUBSTITUTE(実質収支比率等に係る経年分析!I$47,"▲","-")),2)</f>
        <v>2.97</v>
      </c>
      <c r="F20" s="174">
        <f>ROUND(VALUE(SUBSTITUTE(実質収支比率等に係る経年分析!J$47,"▲","-")),2)</f>
        <v>2.42</v>
      </c>
    </row>
    <row r="21" spans="1:11" x14ac:dyDescent="0.15">
      <c r="A21" s="174" t="s">
        <v>54</v>
      </c>
      <c r="B21" s="174">
        <f>IF(ISNUMBER(VALUE(SUBSTITUTE(実質収支比率等に係る経年分析!F$49,"▲","-"))),ROUND(VALUE(SUBSTITUTE(実質収支比率等に係る経年分析!F$49,"▲","-")),2),NA())</f>
        <v>0.22</v>
      </c>
      <c r="C21" s="174">
        <f>IF(ISNUMBER(VALUE(SUBSTITUTE(実質収支比率等に係る経年分析!G$49,"▲","-"))),ROUND(VALUE(SUBSTITUTE(実質収支比率等に係る経年分析!G$49,"▲","-")),2),NA())</f>
        <v>0.42</v>
      </c>
      <c r="D21" s="174">
        <f>IF(ISNUMBER(VALUE(SUBSTITUTE(実質収支比率等に係る経年分析!H$49,"▲","-"))),ROUND(VALUE(SUBSTITUTE(実質収支比率等に係る経年分析!H$49,"▲","-")),2),NA())</f>
        <v>2.04</v>
      </c>
      <c r="E21" s="174">
        <f>IF(ISNUMBER(VALUE(SUBSTITUTE(実質収支比率等に係る経年分析!I$49,"▲","-"))),ROUND(VALUE(SUBSTITUTE(実質収支比率等に係る経年分析!I$49,"▲","-")),2),NA())</f>
        <v>-0.47</v>
      </c>
      <c r="F21" s="174">
        <f>IF(ISNUMBER(VALUE(SUBSTITUTE(実質収支比率等に係る経年分析!J$49,"▲","-"))),ROUND(VALUE(SUBSTITUTE(実質収支比率等に係る経年分析!J$49,"▲","-")),2),NA())</f>
        <v>-0.55000000000000004</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0.33</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0.48</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0.24</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後期高齢者医療事業特別会計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0.02</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0.02</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0.02</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0.02</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0.02</v>
      </c>
    </row>
    <row r="30" spans="1:11" x14ac:dyDescent="0.15">
      <c r="A30" s="175" t="str">
        <f>IF(連結実質赤字比率に係る赤字・黒字の構成分析!C$40="",NA(),連結実質赤字比率に係る赤字・黒字の構成分析!C$40)</f>
        <v>安芸市民病院事業会計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0.01</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0.01</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0.02</v>
      </c>
    </row>
    <row r="31" spans="1:11" x14ac:dyDescent="0.15">
      <c r="A31" s="175" t="str">
        <f>IF(連結実質赤字比率に係る赤字・黒字の構成分析!C$39="",NA(),連結実質赤字比率に係る赤字・黒字の構成分析!C$39)</f>
        <v>介護保険事業特別会計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0.49</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0.22</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0.54</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0.59</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0.25</v>
      </c>
    </row>
    <row r="32" spans="1:11" x14ac:dyDescent="0.15">
      <c r="A32" s="175" t="str">
        <f>IF(連結実質赤字比率に係る赤字・黒字の構成分析!C$38="",NA(),連結実質赤字比率に係る赤字・黒字の構成分析!C$38)</f>
        <v>下水道事業会計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1.3</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0.8</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0.68</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0.44</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0.28999999999999998</v>
      </c>
    </row>
    <row r="33" spans="1:16" x14ac:dyDescent="0.15">
      <c r="A33" s="175" t="str">
        <f>IF(連結実質赤字比率に係る赤字・黒字の構成分析!C$37="",NA(),連結実質赤字比率に係る赤字・黒字の構成分析!C$37)</f>
        <v>開発事業特別会計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0.31</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0.3</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0.28999999999999998</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0.3</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0.3</v>
      </c>
    </row>
    <row r="34" spans="1:16" x14ac:dyDescent="0.15">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0.55000000000000004</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0.55000000000000004</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0.53</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0.55000000000000004</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0.55000000000000004</v>
      </c>
    </row>
    <row r="35" spans="1:16" x14ac:dyDescent="0.15">
      <c r="A35" s="175" t="str">
        <f>IF(連結実質赤字比率に係る赤字・黒字の構成分析!C$35="",NA(),連結実質赤字比率に係る赤字・黒字の構成分析!C$35)</f>
        <v>競輪事業特別会計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0.26</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0.44</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0.61</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0.75</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0.75</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3.06</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2.6</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2</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1.86</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1.94</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67172</v>
      </c>
      <c r="E42" s="176"/>
      <c r="F42" s="176"/>
      <c r="G42" s="176">
        <f>'実質公債費比率（分子）の構造'!L$52</f>
        <v>65349</v>
      </c>
      <c r="H42" s="176"/>
      <c r="I42" s="176"/>
      <c r="J42" s="176">
        <f>'実質公債費比率（分子）の構造'!M$52</f>
        <v>65763</v>
      </c>
      <c r="K42" s="176"/>
      <c r="L42" s="176"/>
      <c r="M42" s="176">
        <f>'実質公債費比率（分子）の構造'!N$52</f>
        <v>65321</v>
      </c>
      <c r="N42" s="176"/>
      <c r="O42" s="176"/>
      <c r="P42" s="176">
        <f>'実質公債費比率（分子）の構造'!O$52</f>
        <v>64806</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140</v>
      </c>
      <c r="C44" s="176"/>
      <c r="D44" s="176"/>
      <c r="E44" s="176">
        <f>'実質公債費比率（分子）の構造'!L$50</f>
        <v>124</v>
      </c>
      <c r="F44" s="176"/>
      <c r="G44" s="176"/>
      <c r="H44" s="176">
        <f>'実質公債費比率（分子）の構造'!M$50</f>
        <v>128</v>
      </c>
      <c r="I44" s="176"/>
      <c r="J44" s="176"/>
      <c r="K44" s="176">
        <f>'実質公債費比率（分子）の構造'!N$50</f>
        <v>128</v>
      </c>
      <c r="L44" s="176"/>
      <c r="M44" s="176"/>
      <c r="N44" s="176">
        <f>'実質公債費比率（分子）の構造'!O$50</f>
        <v>99</v>
      </c>
      <c r="O44" s="176"/>
      <c r="P44" s="176"/>
    </row>
    <row r="45" spans="1:16" x14ac:dyDescent="0.15">
      <c r="A45" s="176" t="s">
        <v>63</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15">
      <c r="A46" s="176" t="s">
        <v>64</v>
      </c>
      <c r="B46" s="176">
        <f>'実質公債費比率（分子）の構造'!K$48</f>
        <v>16339</v>
      </c>
      <c r="C46" s="176"/>
      <c r="D46" s="176"/>
      <c r="E46" s="176">
        <f>'実質公債費比率（分子）の構造'!L$48</f>
        <v>15672</v>
      </c>
      <c r="F46" s="176"/>
      <c r="G46" s="176"/>
      <c r="H46" s="176">
        <f>'実質公債費比率（分子）の構造'!M$48</f>
        <v>14438</v>
      </c>
      <c r="I46" s="176"/>
      <c r="J46" s="176"/>
      <c r="K46" s="176">
        <f>'実質公債費比率（分子）の構造'!N$48</f>
        <v>15055</v>
      </c>
      <c r="L46" s="176"/>
      <c r="M46" s="176"/>
      <c r="N46" s="176">
        <f>'実質公債費比率（分子）の構造'!O$48</f>
        <v>14168</v>
      </c>
      <c r="O46" s="176"/>
      <c r="P46" s="176"/>
    </row>
    <row r="47" spans="1:16" x14ac:dyDescent="0.15">
      <c r="A47" s="176" t="s">
        <v>12</v>
      </c>
      <c r="B47" s="176">
        <f>'実質公債費比率（分子）の構造'!K$47</f>
        <v>27246</v>
      </c>
      <c r="C47" s="176"/>
      <c r="D47" s="176"/>
      <c r="E47" s="176">
        <f>'実質公債費比率（分子）の構造'!L$47</f>
        <v>29495</v>
      </c>
      <c r="F47" s="176"/>
      <c r="G47" s="176"/>
      <c r="H47" s="176">
        <f>'実質公債費比率（分子）の構造'!M$47</f>
        <v>32979</v>
      </c>
      <c r="I47" s="176"/>
      <c r="J47" s="176"/>
      <c r="K47" s="176">
        <f>'実質公債費比率（分子）の構造'!N$47</f>
        <v>35535</v>
      </c>
      <c r="L47" s="176"/>
      <c r="M47" s="176"/>
      <c r="N47" s="176">
        <f>'実質公債費比率（分子）の構造'!O$47</f>
        <v>42872</v>
      </c>
      <c r="O47" s="176"/>
      <c r="P47" s="176"/>
    </row>
    <row r="48" spans="1:16" x14ac:dyDescent="0.15">
      <c r="A48" s="176" t="s">
        <v>65</v>
      </c>
      <c r="B48" s="176">
        <f>'実質公債費比率（分子）の構造'!K$46</f>
        <v>6055</v>
      </c>
      <c r="C48" s="176"/>
      <c r="D48" s="176"/>
      <c r="E48" s="176">
        <f>'実質公債費比率（分子）の構造'!L$46</f>
        <v>4299</v>
      </c>
      <c r="F48" s="176"/>
      <c r="G48" s="176"/>
      <c r="H48" s="176">
        <f>'実質公債費比率（分子）の構造'!M$46</f>
        <v>5772</v>
      </c>
      <c r="I48" s="176"/>
      <c r="J48" s="176"/>
      <c r="K48" s="176">
        <f>'実質公債費比率（分子）の構造'!N$46</f>
        <v>170</v>
      </c>
      <c r="L48" s="176"/>
      <c r="M48" s="176"/>
      <c r="N48" s="176">
        <f>'実質公債費比率（分子）の構造'!O$46</f>
        <v>525</v>
      </c>
      <c r="O48" s="176"/>
      <c r="P48" s="176"/>
    </row>
    <row r="49" spans="1:16" x14ac:dyDescent="0.15">
      <c r="A49" s="176" t="s">
        <v>66</v>
      </c>
      <c r="B49" s="176">
        <f>'実質公債費比率（分子）の構造'!K$45</f>
        <v>51526</v>
      </c>
      <c r="C49" s="176"/>
      <c r="D49" s="176"/>
      <c r="E49" s="176">
        <f>'実質公債費比率（分子）の構造'!L$45</f>
        <v>46326</v>
      </c>
      <c r="F49" s="176"/>
      <c r="G49" s="176"/>
      <c r="H49" s="176">
        <f>'実質公債費比率（分子）の構造'!M$45</f>
        <v>43137</v>
      </c>
      <c r="I49" s="176"/>
      <c r="J49" s="176"/>
      <c r="K49" s="176">
        <f>'実質公債費比率（分子）の構造'!N$45</f>
        <v>40659</v>
      </c>
      <c r="L49" s="176"/>
      <c r="M49" s="176"/>
      <c r="N49" s="176">
        <f>'実質公債費比率（分子）の構造'!O$45</f>
        <v>37152</v>
      </c>
      <c r="O49" s="176"/>
      <c r="P49" s="176"/>
    </row>
    <row r="50" spans="1:16" x14ac:dyDescent="0.15">
      <c r="A50" s="176" t="s">
        <v>67</v>
      </c>
      <c r="B50" s="176" t="e">
        <f>NA()</f>
        <v>#N/A</v>
      </c>
      <c r="C50" s="176">
        <f>IF(ISNUMBER('実質公債費比率（分子）の構造'!K$53),'実質公債費比率（分子）の構造'!K$53,NA())</f>
        <v>34134</v>
      </c>
      <c r="D50" s="176" t="e">
        <f>NA()</f>
        <v>#N/A</v>
      </c>
      <c r="E50" s="176" t="e">
        <f>NA()</f>
        <v>#N/A</v>
      </c>
      <c r="F50" s="176">
        <f>IF(ISNUMBER('実質公債費比率（分子）の構造'!L$53),'実質公債費比率（分子）の構造'!L$53,NA())</f>
        <v>30567</v>
      </c>
      <c r="G50" s="176" t="e">
        <f>NA()</f>
        <v>#N/A</v>
      </c>
      <c r="H50" s="176" t="e">
        <f>NA()</f>
        <v>#N/A</v>
      </c>
      <c r="I50" s="176">
        <f>IF(ISNUMBER('実質公債費比率（分子）の構造'!M$53),'実質公債費比率（分子）の構造'!M$53,NA())</f>
        <v>30691</v>
      </c>
      <c r="J50" s="176" t="e">
        <f>NA()</f>
        <v>#N/A</v>
      </c>
      <c r="K50" s="176" t="e">
        <f>NA()</f>
        <v>#N/A</v>
      </c>
      <c r="L50" s="176">
        <f>IF(ISNUMBER('実質公債費比率（分子）の構造'!N$53),'実質公債費比率（分子）の構造'!N$53,NA())</f>
        <v>26226</v>
      </c>
      <c r="M50" s="176" t="e">
        <f>NA()</f>
        <v>#N/A</v>
      </c>
      <c r="N50" s="176" t="e">
        <f>NA()</f>
        <v>#N/A</v>
      </c>
      <c r="O50" s="176">
        <f>IF(ISNUMBER('実質公債費比率（分子）の構造'!O$53),'実質公債費比率（分子）の構造'!O$53,NA())</f>
        <v>30010</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702185</v>
      </c>
      <c r="E56" s="175"/>
      <c r="F56" s="175"/>
      <c r="G56" s="175">
        <f>'将来負担比率（分子）の構造'!J$52</f>
        <v>714030</v>
      </c>
      <c r="H56" s="175"/>
      <c r="I56" s="175"/>
      <c r="J56" s="175">
        <f>'将来負担比率（分子）の構造'!K$52</f>
        <v>727648</v>
      </c>
      <c r="K56" s="175"/>
      <c r="L56" s="175"/>
      <c r="M56" s="175">
        <f>'将来負担比率（分子）の構造'!L$52</f>
        <v>727875</v>
      </c>
      <c r="N56" s="175"/>
      <c r="O56" s="175"/>
      <c r="P56" s="175">
        <f>'将来負担比率（分子）の構造'!M$52</f>
        <v>714491</v>
      </c>
    </row>
    <row r="57" spans="1:16" x14ac:dyDescent="0.15">
      <c r="A57" s="175" t="s">
        <v>42</v>
      </c>
      <c r="B57" s="175"/>
      <c r="C57" s="175"/>
      <c r="D57" s="175">
        <f>'将来負担比率（分子）の構造'!I$51</f>
        <v>182780</v>
      </c>
      <c r="E57" s="175"/>
      <c r="F57" s="175"/>
      <c r="G57" s="175">
        <f>'将来負担比率（分子）の構造'!J$51</f>
        <v>187933</v>
      </c>
      <c r="H57" s="175"/>
      <c r="I57" s="175"/>
      <c r="J57" s="175">
        <f>'将来負担比率（分子）の構造'!K$51</f>
        <v>191874</v>
      </c>
      <c r="K57" s="175"/>
      <c r="L57" s="175"/>
      <c r="M57" s="175">
        <f>'将来負担比率（分子）の構造'!L$51</f>
        <v>193574</v>
      </c>
      <c r="N57" s="175"/>
      <c r="O57" s="175"/>
      <c r="P57" s="175">
        <f>'将来負担比率（分子）の構造'!M$51</f>
        <v>189804</v>
      </c>
    </row>
    <row r="58" spans="1:16" x14ac:dyDescent="0.15">
      <c r="A58" s="175" t="s">
        <v>41</v>
      </c>
      <c r="B58" s="175"/>
      <c r="C58" s="175"/>
      <c r="D58" s="175">
        <f>'将来負担比率（分子）の構造'!I$50</f>
        <v>88806</v>
      </c>
      <c r="E58" s="175"/>
      <c r="F58" s="175"/>
      <c r="G58" s="175">
        <f>'将来負担比率（分子）の構造'!J$50</f>
        <v>97606</v>
      </c>
      <c r="H58" s="175"/>
      <c r="I58" s="175"/>
      <c r="J58" s="175">
        <f>'将来負担比率（分子）の構造'!K$50</f>
        <v>105496</v>
      </c>
      <c r="K58" s="175"/>
      <c r="L58" s="175"/>
      <c r="M58" s="175">
        <f>'将来負担比率（分子）の構造'!L$50</f>
        <v>134738</v>
      </c>
      <c r="N58" s="175"/>
      <c r="O58" s="175"/>
      <c r="P58" s="175">
        <f>'将来負担比率（分子）の構造'!M$50</f>
        <v>159376</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f>'将来負担比率（分子）の構造'!I$46</f>
        <v>17720</v>
      </c>
      <c r="C61" s="175"/>
      <c r="D61" s="175"/>
      <c r="E61" s="175">
        <f>'将来負担比率（分子）の構造'!J$46</f>
        <v>22623</v>
      </c>
      <c r="F61" s="175"/>
      <c r="G61" s="175"/>
      <c r="H61" s="175">
        <f>'将来負担比率（分子）の構造'!K$46</f>
        <v>25855</v>
      </c>
      <c r="I61" s="175"/>
      <c r="J61" s="175"/>
      <c r="K61" s="175">
        <f>'将来負担比率（分子）の構造'!L$46</f>
        <v>28731</v>
      </c>
      <c r="L61" s="175"/>
      <c r="M61" s="175"/>
      <c r="N61" s="175">
        <f>'将来負担比率（分子）の構造'!M$46</f>
        <v>27214</v>
      </c>
      <c r="O61" s="175"/>
      <c r="P61" s="175"/>
    </row>
    <row r="62" spans="1:16" x14ac:dyDescent="0.15">
      <c r="A62" s="175" t="s">
        <v>35</v>
      </c>
      <c r="B62" s="175">
        <f>'将来負担比率（分子）の構造'!I$45</f>
        <v>90008</v>
      </c>
      <c r="C62" s="175"/>
      <c r="D62" s="175"/>
      <c r="E62" s="175">
        <f>'将来負担比率（分子）の構造'!J$45</f>
        <v>86475</v>
      </c>
      <c r="F62" s="175"/>
      <c r="G62" s="175"/>
      <c r="H62" s="175">
        <f>'将来負担比率（分子）の構造'!K$45</f>
        <v>82899</v>
      </c>
      <c r="I62" s="175"/>
      <c r="J62" s="175"/>
      <c r="K62" s="175">
        <f>'将来負担比率（分子）の構造'!L$45</f>
        <v>80289</v>
      </c>
      <c r="L62" s="175"/>
      <c r="M62" s="175"/>
      <c r="N62" s="175">
        <f>'将来負担比率（分子）の構造'!M$45</f>
        <v>81638</v>
      </c>
      <c r="O62" s="175"/>
      <c r="P62" s="175"/>
    </row>
    <row r="63" spans="1:16" x14ac:dyDescent="0.15">
      <c r="A63" s="175" t="s">
        <v>34</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15">
      <c r="A64" s="175" t="s">
        <v>33</v>
      </c>
      <c r="B64" s="175">
        <f>'将来負担比率（分子）の構造'!I$43</f>
        <v>234620</v>
      </c>
      <c r="C64" s="175"/>
      <c r="D64" s="175"/>
      <c r="E64" s="175">
        <f>'将来負担比率（分子）の構造'!J$43</f>
        <v>216249</v>
      </c>
      <c r="F64" s="175"/>
      <c r="G64" s="175"/>
      <c r="H64" s="175">
        <f>'将来負担比率（分子）の構造'!K$43</f>
        <v>205060</v>
      </c>
      <c r="I64" s="175"/>
      <c r="J64" s="175"/>
      <c r="K64" s="175">
        <f>'将来負担比率（分子）の構造'!L$43</f>
        <v>199462</v>
      </c>
      <c r="L64" s="175"/>
      <c r="M64" s="175"/>
      <c r="N64" s="175">
        <f>'将来負担比率（分子）の構造'!M$43</f>
        <v>194290</v>
      </c>
      <c r="O64" s="175"/>
      <c r="P64" s="175"/>
    </row>
    <row r="65" spans="1:16" x14ac:dyDescent="0.15">
      <c r="A65" s="175" t="s">
        <v>32</v>
      </c>
      <c r="B65" s="175">
        <f>'将来負担比率（分子）の構造'!I$42</f>
        <v>1066</v>
      </c>
      <c r="C65" s="175"/>
      <c r="D65" s="175"/>
      <c r="E65" s="175">
        <f>'将来負担比率（分子）の構造'!J$42</f>
        <v>1027</v>
      </c>
      <c r="F65" s="175"/>
      <c r="G65" s="175"/>
      <c r="H65" s="175">
        <f>'将来負担比率（分子）の構造'!K$42</f>
        <v>968</v>
      </c>
      <c r="I65" s="175"/>
      <c r="J65" s="175"/>
      <c r="K65" s="175">
        <f>'将来負担比率（分子）の構造'!L$42</f>
        <v>850</v>
      </c>
      <c r="L65" s="175"/>
      <c r="M65" s="175"/>
      <c r="N65" s="175">
        <f>'将来負担比率（分子）の構造'!M$42</f>
        <v>763</v>
      </c>
      <c r="O65" s="175"/>
      <c r="P65" s="175"/>
    </row>
    <row r="66" spans="1:16" x14ac:dyDescent="0.15">
      <c r="A66" s="175" t="s">
        <v>31</v>
      </c>
      <c r="B66" s="175">
        <f>'将来負担比率（分子）の構造'!I$41</f>
        <v>1145785</v>
      </c>
      <c r="C66" s="175"/>
      <c r="D66" s="175"/>
      <c r="E66" s="175">
        <f>'将来負担比率（分子）の構造'!J$41</f>
        <v>1178248</v>
      </c>
      <c r="F66" s="175"/>
      <c r="G66" s="175"/>
      <c r="H66" s="175">
        <f>'将来負担比率（分子）の構造'!K$41</f>
        <v>1195916</v>
      </c>
      <c r="I66" s="175"/>
      <c r="J66" s="175"/>
      <c r="K66" s="175">
        <f>'将来負担比率（分子）の構造'!L$41</f>
        <v>1234267</v>
      </c>
      <c r="L66" s="175"/>
      <c r="M66" s="175"/>
      <c r="N66" s="175">
        <f>'将来負担比率（分子）の構造'!M$41</f>
        <v>1258401</v>
      </c>
      <c r="O66" s="175"/>
      <c r="P66" s="175"/>
    </row>
    <row r="67" spans="1:16" x14ac:dyDescent="0.15">
      <c r="A67" s="175" t="s">
        <v>71</v>
      </c>
      <c r="B67" s="175" t="e">
        <f>NA()</f>
        <v>#N/A</v>
      </c>
      <c r="C67" s="175">
        <f>IF(ISNUMBER('将来負担比率（分子）の構造'!I$53), IF('将来負担比率（分子）の構造'!I$53 &lt; 0, 0, '将来負担比率（分子）の構造'!I$53), NA())</f>
        <v>515429</v>
      </c>
      <c r="D67" s="175" t="e">
        <f>NA()</f>
        <v>#N/A</v>
      </c>
      <c r="E67" s="175" t="e">
        <f>NA()</f>
        <v>#N/A</v>
      </c>
      <c r="F67" s="175">
        <f>IF(ISNUMBER('将来負担比率（分子）の構造'!J$53), IF('将来負担比率（分子）の構造'!J$53 &lt; 0, 0, '将来負担比率（分子）の構造'!J$53), NA())</f>
        <v>505055</v>
      </c>
      <c r="G67" s="175" t="e">
        <f>NA()</f>
        <v>#N/A</v>
      </c>
      <c r="H67" s="175" t="e">
        <f>NA()</f>
        <v>#N/A</v>
      </c>
      <c r="I67" s="175">
        <f>IF(ISNUMBER('将来負担比率（分子）の構造'!K$53), IF('将来負担比率（分子）の構造'!K$53 &lt; 0, 0, '将来負担比率（分子）の構造'!K$53), NA())</f>
        <v>485680</v>
      </c>
      <c r="J67" s="175" t="e">
        <f>NA()</f>
        <v>#N/A</v>
      </c>
      <c r="K67" s="175" t="e">
        <f>NA()</f>
        <v>#N/A</v>
      </c>
      <c r="L67" s="175">
        <f>IF(ISNUMBER('将来負担比率（分子）の構造'!L$53), IF('将来負担比率（分子）の構造'!L$53 &lt; 0, 0, '将来負担比率（分子）の構造'!L$53), NA())</f>
        <v>487411</v>
      </c>
      <c r="M67" s="175" t="e">
        <f>NA()</f>
        <v>#N/A</v>
      </c>
      <c r="N67" s="175" t="e">
        <f>NA()</f>
        <v>#N/A</v>
      </c>
      <c r="O67" s="175">
        <f>IF(ISNUMBER('将来負担比率（分子）の構造'!M$53), IF('将来負担比率（分子）の構造'!M$53 &lt; 0, 0, '将来負担比率（分子）の構造'!M$53), NA())</f>
        <v>498637</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11818</v>
      </c>
      <c r="C72" s="179">
        <f>基金残高に係る経年分析!G55</f>
        <v>10197</v>
      </c>
      <c r="D72" s="179">
        <f>基金残高に係る経年分析!H55</f>
        <v>8459</v>
      </c>
    </row>
    <row r="73" spans="1:16" x14ac:dyDescent="0.15">
      <c r="A73" s="178" t="s">
        <v>74</v>
      </c>
      <c r="B73" s="179" t="str">
        <f>基金残高に係る経年分析!F56</f>
        <v>-</v>
      </c>
      <c r="C73" s="179" t="str">
        <f>基金残高に係る経年分析!G56</f>
        <v>-</v>
      </c>
      <c r="D73" s="179" t="str">
        <f>基金残高に係る経年分析!H56</f>
        <v>-</v>
      </c>
    </row>
    <row r="74" spans="1:16" x14ac:dyDescent="0.15">
      <c r="A74" s="178" t="s">
        <v>75</v>
      </c>
      <c r="B74" s="179">
        <f>基金残高に係る経年分析!F57</f>
        <v>9947</v>
      </c>
      <c r="C74" s="179">
        <f>基金残高に係る経年分析!G57</f>
        <v>9544</v>
      </c>
      <c r="D74" s="179">
        <f>基金残高に係る経年分析!H57</f>
        <v>4217</v>
      </c>
    </row>
  </sheetData>
  <sheetProtection algorithmName="SHA-512" hashValue="CTLZnzm+bSbTkhwBPKoTjl3LvdG1sy2LeQKJhh9Lk8mz8nPE1YMint/+JdtZ9idFLi1s48sLtCCADDljNSUfgQ==" saltValue="Tk8mwj/7bxWvK64wljLrXQ==" spinCount="100000" sheet="1" objects="1" scenarios="1"/>
  <phoneticPr fontId="2"/>
  <pageMargins left="0.78700000000000003" right="0.78700000000000003" top="0.98399999999999999" bottom="0.98399999999999999" header="0.51200000000000001" footer="0.5120000000000000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a4e28f63-7028-4a93-8047-9653a98e0e88">
      <Terms xmlns="http://schemas.microsoft.com/office/infopath/2007/PartnerControls"/>
    </lcf76f155ced4ddcb4097134ff3c332f>
    <_Flow_SignoffStatus xmlns="a4e28f63-7028-4a93-8047-9653a98e0e88" xsi:nil="true"/>
    <TaxCatchAll xmlns="fd32c9f7-8932-4d07-b49b-91c8a1e2689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0BA604CFE067A42A23961E8A5FBDB76" ma:contentTypeVersion="13" ma:contentTypeDescription="新しいドキュメントを作成します。" ma:contentTypeScope="" ma:versionID="9feaf068f365c218b46cb4884ffabddb">
  <xsd:schema xmlns:xsd="http://www.w3.org/2001/XMLSchema" xmlns:xs="http://www.w3.org/2001/XMLSchema" xmlns:p="http://schemas.microsoft.com/office/2006/metadata/properties" xmlns:ns2="a4e28f63-7028-4a93-8047-9653a98e0e88" xmlns:ns3="fd32c9f7-8932-4d07-b49b-91c8a1e26893" targetNamespace="http://schemas.microsoft.com/office/2006/metadata/properties" ma:root="true" ma:fieldsID="4a289b30b516b62a69729ce7f7c63412" ns2:_="" ns3:_="">
    <xsd:import namespace="a4e28f63-7028-4a93-8047-9653a98e0e88"/>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e28f63-7028-4a93-8047-9653a98e0e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description=""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_Flow_SignoffStatus" ma:index="20"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FF3745E-0B31-48DD-B646-EFF5881292EF}">
  <ds:schemaRefs>
    <ds:schemaRef ds:uri="http://schemas.microsoft.com/sharepoint/v3/contenttype/forms"/>
  </ds:schemaRefs>
</ds:datastoreItem>
</file>

<file path=customXml/itemProps2.xml><?xml version="1.0" encoding="utf-8"?>
<ds:datastoreItem xmlns:ds="http://schemas.openxmlformats.org/officeDocument/2006/customXml" ds:itemID="{7316C966-4F6C-4D65-B2AA-5C5F09D5F1D6}">
  <ds:schemaRefs>
    <ds:schemaRef ds:uri="http://schemas.microsoft.com/office/2006/documentManagement/types"/>
    <ds:schemaRef ds:uri="http://www.w3.org/XML/1998/namespace"/>
    <ds:schemaRef ds:uri="http://purl.org/dc/elements/1.1/"/>
    <ds:schemaRef ds:uri="http://schemas.microsoft.com/office/infopath/2007/PartnerControls"/>
    <ds:schemaRef ds:uri="fd32c9f7-8932-4d07-b49b-91c8a1e26893"/>
    <ds:schemaRef ds:uri="http://purl.org/dc/dcmitype/"/>
    <ds:schemaRef ds:uri="http://purl.org/dc/terms/"/>
    <ds:schemaRef ds:uri="http://schemas.openxmlformats.org/package/2006/metadata/core-properties"/>
    <ds:schemaRef ds:uri="a4e28f63-7028-4a93-8047-9653a98e0e88"/>
    <ds:schemaRef ds:uri="http://schemas.microsoft.com/office/2006/metadata/properties"/>
  </ds:schemaRefs>
</ds:datastoreItem>
</file>

<file path=customXml/itemProps3.xml><?xml version="1.0" encoding="utf-8"?>
<ds:datastoreItem xmlns:ds="http://schemas.openxmlformats.org/officeDocument/2006/customXml" ds:itemID="{6F2774EC-BFD8-454B-8B72-5AD899A74B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e28f63-7028-4a93-8047-9653a98e0e88"/>
    <ds:schemaRef ds:uri="fd32c9f7-8932-4d07-b49b-91c8a1e268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2">
      <vt:variant>
        <vt:lpstr>ワークシート</vt:lpstr>
      </vt:variant>
      <vt:variant>
        <vt:i4>14</vt:i4>
      </vt:variant>
    </vt:vector>
  </HeadingPairs>
  <TitlesOfParts>
    <vt:vector baseType="lpstr" size="14">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2025-03-13T08:42:18Z</cp:lastPrinted>
  <dcterms:created xsi:type="dcterms:W3CDTF">2025-02-19T04:13:43Z</dcterms:created>
  <dcterms:modified xsi:type="dcterms:W3CDTF">2025-04-30T23:38:26Z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0x01010030BA604CFE067A42A23961E8A5FBDB76</vt:lpwstr>
  </property>
  <property fmtid="{D5CDD505-2E9C-101B-9397-08002B2CF9AE}" pid="3" name="MediaServiceImageTags">
    <vt:lpwstr/>
  </property>
</Properties>
</file>