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defaultThemeVersion="124226" showInkAnnotation="0"/>
  <xr:revisionPtr xr6:coauthVersionLast="47" xr6:coauthVersionMax="47" documentId="13_ncr:1_{DE7B2307-9341-43EF-90ED-D9D9C7B16BC8}" revIDLastSave="0" xr10:uidLastSave="{00000000-0000-0000-0000-000000000000}"/>
  <bookViews>
    <workbookView activeTab="1" tabRatio="949" xr2:uid="{00000000-000D-0000-FFFF-FFFF00000000}" windowHeight="15840" windowWidth="29040" xWindow="-120" yWindow="-120"/>
  </bookViews>
  <sheets>
    <sheet r:id="rId1" name="別紙１ 【記入例】" sheetId="24"/>
    <sheet r:id="rId2" name="別紙１ (8ヶ月以内)" sheetId="22"/>
    <sheet r:id="rId3" name="別紙１ (16ヶ月以内シート１)" sheetId="25"/>
    <sheet r:id="rId4" name="別紙１ (16ヶ月以内シート2)" sheetId="26"/>
    <sheet r:id="rId5" name="別紙１ (24ヶ月以内シート１)" sheetId="33"/>
    <sheet r:id="rId6" name="別紙１ (24ヶ月以内シート２)" sheetId="34"/>
    <sheet r:id="rId7" name="別紙１ (24ヶ月以内シート３)" sheetId="35"/>
    <sheet r:id="rId8" name="別紙１ (32ヶ月以内シート１)" sheetId="29"/>
    <sheet r:id="rId9" name="別紙１ (32ヶ月以内シート２) " sheetId="30"/>
    <sheet r:id="rId10" name="別紙１ (32ヶ月以内シート３) " sheetId="31"/>
    <sheet r:id="rId11" name="別紙１ (32ヶ月以内シート４)" sheetId="32"/>
    <sheet r:id="rId12" name="決裁枠" sheetId="9"/>
    <sheet r:id="rId13" name="祝日一覧" sheetId="12"/>
  </sheets>
  <definedNames>
    <definedName localSheetId="2" name="_xlnm.Print_Area">'別紙１ (16ヶ月以内シート１)'!$A$1:$AL$71</definedName>
    <definedName localSheetId="3" name="_xlnm.Print_Area">'別紙１ (16ヶ月以内シート2)'!$A$1:$AL$79</definedName>
    <definedName localSheetId="4" name="_xlnm.Print_Area">'別紙１ (24ヶ月以内シート１)'!$A$1:$AL$71</definedName>
    <definedName localSheetId="5" name="_xlnm.Print_Area">'別紙１ (24ヶ月以内シート２)'!$A$1:$AL$71</definedName>
    <definedName localSheetId="6" name="_xlnm.Print_Area">'別紙１ (24ヶ月以内シート３)'!$A$1:$AL$79</definedName>
    <definedName localSheetId="7" name="_xlnm.Print_Area">'別紙１ (32ヶ月以内シート１)'!$A$1:$AL$71</definedName>
    <definedName localSheetId="8" name="_xlnm.Print_Area">'別紙１ (32ヶ月以内シート２) '!$A$1:$AL$71</definedName>
    <definedName localSheetId="9" name="_xlnm.Print_Area">'別紙１ (32ヶ月以内シート３) '!$A$1:$AL$71</definedName>
    <definedName localSheetId="10" name="_xlnm.Print_Area">'別紙１ (32ヶ月以内シート４)'!$A$1:$AL$79</definedName>
    <definedName localSheetId="1" name="_xlnm.Print_Area">'別紙１ (8ヶ月以内)'!$A$1:$AL$79</definedName>
    <definedName localSheetId="0" name="_xlnm.Print_Area">'別紙１ 【記入例】'!$A$1:$AL$81</definedName>
    <definedName localSheetId="2" name="_xlnm.Print_Titles">'別紙１ (16ヶ月以内シート１)'!$2:$6</definedName>
    <definedName localSheetId="3" name="_xlnm.Print_Titles">'別紙１ (16ヶ月以内シート2)'!$2:$6</definedName>
    <definedName localSheetId="4" name="_xlnm.Print_Titles">'別紙１ (24ヶ月以内シート１)'!$2:$6</definedName>
    <definedName localSheetId="5" name="_xlnm.Print_Titles">'別紙１ (24ヶ月以内シート２)'!$2:$6</definedName>
    <definedName localSheetId="6" name="_xlnm.Print_Titles">'別紙１ (24ヶ月以内シート３)'!$2:$6</definedName>
    <definedName localSheetId="7" name="_xlnm.Print_Titles">'別紙１ (32ヶ月以内シート１)'!$2:$6</definedName>
    <definedName localSheetId="8" name="_xlnm.Print_Titles">'別紙１ (32ヶ月以内シート２) '!$2:$6</definedName>
    <definedName localSheetId="9" name="_xlnm.Print_Titles">'別紙１ (32ヶ月以内シート３) '!$2:$6</definedName>
    <definedName localSheetId="10" name="_xlnm.Print_Titles">'別紙１ (32ヶ月以内シート４)'!$2:$6</definedName>
    <definedName localSheetId="1" name="_xlnm.Print_Titles">'別紙１ (8ヶ月以内)'!$2:$6</definedName>
    <definedName localSheetId="0" name="_xlnm.Print_Titles">'別紙１ 【記入例】'!$2:$6</definedName>
    <definedName name="祝日">祝日一覧!$A$1:$C$295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5" l="1"/>
  <c r="D6" i="35"/>
  <c r="AR65" i="35"/>
  <c r="AI69" i="35" s="1"/>
  <c r="AP65" i="35"/>
  <c r="AI68" i="35" s="1"/>
  <c r="AH65" i="35"/>
  <c r="AR57" i="35"/>
  <c r="AI61" i="35" s="1"/>
  <c r="AP57" i="35"/>
  <c r="AI60" i="35" s="1"/>
  <c r="AH57" i="35"/>
  <c r="AR49" i="35"/>
  <c r="AI53" i="35" s="1"/>
  <c r="AP49" i="35"/>
  <c r="AI52" i="35" s="1"/>
  <c r="AH49" i="35"/>
  <c r="AR41" i="35"/>
  <c r="AI45" i="35" s="1"/>
  <c r="AP41" i="35"/>
  <c r="AI44" i="35" s="1"/>
  <c r="AH41" i="35"/>
  <c r="AR33" i="35"/>
  <c r="AI37" i="35" s="1"/>
  <c r="AP33" i="35"/>
  <c r="AI36" i="35" s="1"/>
  <c r="AH33" i="35"/>
  <c r="AR25" i="35"/>
  <c r="AI29" i="35" s="1"/>
  <c r="AP25" i="35"/>
  <c r="AI28" i="35" s="1"/>
  <c r="AH25" i="35"/>
  <c r="AR17" i="35"/>
  <c r="AI21" i="35" s="1"/>
  <c r="AP17" i="35"/>
  <c r="AI20" i="35" s="1"/>
  <c r="AH17" i="35"/>
  <c r="AR9" i="35"/>
  <c r="AP9" i="35"/>
  <c r="AH9" i="35"/>
  <c r="O5" i="35"/>
  <c r="M5" i="35"/>
  <c r="K5" i="35"/>
  <c r="H5" i="35"/>
  <c r="F5" i="35"/>
  <c r="D5" i="35"/>
  <c r="D4" i="35"/>
  <c r="AI69" i="34"/>
  <c r="AR65" i="34"/>
  <c r="AP65" i="34"/>
  <c r="AI68" i="34" s="1"/>
  <c r="AH65" i="34"/>
  <c r="AR57" i="34"/>
  <c r="AI61" i="34" s="1"/>
  <c r="AP57" i="34"/>
  <c r="AI60" i="34" s="1"/>
  <c r="AH57" i="34"/>
  <c r="AI52" i="34"/>
  <c r="AR49" i="34"/>
  <c r="AI53" i="34" s="1"/>
  <c r="AP49" i="34"/>
  <c r="AH49" i="34"/>
  <c r="AR41" i="34"/>
  <c r="AI45" i="34" s="1"/>
  <c r="AP41" i="34"/>
  <c r="AI44" i="34" s="1"/>
  <c r="AH41" i="34"/>
  <c r="AR33" i="34"/>
  <c r="AI37" i="34" s="1"/>
  <c r="AP33" i="34"/>
  <c r="AI36" i="34" s="1"/>
  <c r="AH33" i="34"/>
  <c r="AR25" i="34"/>
  <c r="AI29" i="34" s="1"/>
  <c r="AP25" i="34"/>
  <c r="AI28" i="34" s="1"/>
  <c r="AH25" i="34"/>
  <c r="AR17" i="34"/>
  <c r="AI21" i="34" s="1"/>
  <c r="AP17" i="34"/>
  <c r="AI20" i="34" s="1"/>
  <c r="AH17" i="34"/>
  <c r="AR9" i="34"/>
  <c r="AI13" i="34" s="1"/>
  <c r="AP9" i="34"/>
  <c r="AI12" i="34" s="1"/>
  <c r="AH9" i="34"/>
  <c r="F6" i="34"/>
  <c r="D6" i="34"/>
  <c r="O5" i="34"/>
  <c r="M5" i="34"/>
  <c r="K5" i="34"/>
  <c r="H5" i="34"/>
  <c r="F5" i="34"/>
  <c r="D5" i="34"/>
  <c r="D4" i="34"/>
  <c r="AR65" i="33"/>
  <c r="AI69" i="33" s="1"/>
  <c r="AP65" i="33"/>
  <c r="AI68" i="33" s="1"/>
  <c r="AH65" i="33"/>
  <c r="AR57" i="33"/>
  <c r="AI61" i="33" s="1"/>
  <c r="AP57" i="33"/>
  <c r="AI60" i="33" s="1"/>
  <c r="AH57" i="33"/>
  <c r="AR49" i="33"/>
  <c r="AI53" i="33" s="1"/>
  <c r="AP49" i="33"/>
  <c r="AI52" i="33" s="1"/>
  <c r="AH49" i="33"/>
  <c r="AR41" i="33"/>
  <c r="AI45" i="33" s="1"/>
  <c r="AP41" i="33"/>
  <c r="AI44" i="33" s="1"/>
  <c r="AH41" i="33"/>
  <c r="AR33" i="33"/>
  <c r="AI37" i="33" s="1"/>
  <c r="AP33" i="33"/>
  <c r="AI36" i="33" s="1"/>
  <c r="AH33" i="33"/>
  <c r="AR25" i="33"/>
  <c r="AI29" i="33" s="1"/>
  <c r="AP25" i="33"/>
  <c r="AI28" i="33" s="1"/>
  <c r="AH25" i="33"/>
  <c r="AI20" i="33"/>
  <c r="AR17" i="33"/>
  <c r="AI21" i="33" s="1"/>
  <c r="AP17" i="33"/>
  <c r="AH17" i="33"/>
  <c r="AI13" i="33"/>
  <c r="AS9" i="33"/>
  <c r="AK13" i="33" s="1"/>
  <c r="AR9" i="33"/>
  <c r="AP9" i="33"/>
  <c r="AH9" i="33"/>
  <c r="M6" i="33"/>
  <c r="K6" i="33"/>
  <c r="F6" i="33"/>
  <c r="D6" i="33"/>
  <c r="D4" i="32"/>
  <c r="D5" i="32"/>
  <c r="F5" i="32"/>
  <c r="H5" i="32"/>
  <c r="K5" i="32"/>
  <c r="M5" i="32"/>
  <c r="O5" i="32"/>
  <c r="D6" i="32"/>
  <c r="F6" i="32"/>
  <c r="AH9" i="32"/>
  <c r="AP9" i="32"/>
  <c r="AI12" i="32" s="1"/>
  <c r="AR9" i="32"/>
  <c r="AI13" i="32" s="1"/>
  <c r="AH17" i="32"/>
  <c r="AP17" i="32"/>
  <c r="AI20" i="32" s="1"/>
  <c r="AR17" i="32"/>
  <c r="AI21" i="32" s="1"/>
  <c r="AH25" i="32"/>
  <c r="AP25" i="32"/>
  <c r="AI28" i="32" s="1"/>
  <c r="AR25" i="32"/>
  <c r="AI29" i="32" s="1"/>
  <c r="AH33" i="32"/>
  <c r="AP33" i="32"/>
  <c r="AI36" i="32" s="1"/>
  <c r="AR33" i="32"/>
  <c r="AI37" i="32" s="1"/>
  <c r="AH41" i="32"/>
  <c r="AP41" i="32"/>
  <c r="AI44" i="32" s="1"/>
  <c r="AR41" i="32"/>
  <c r="AI45" i="32" s="1"/>
  <c r="AH49" i="32"/>
  <c r="AP49" i="32"/>
  <c r="AI52" i="32" s="1"/>
  <c r="AR49" i="32"/>
  <c r="AI53" i="32" s="1"/>
  <c r="AH57" i="32"/>
  <c r="AP57" i="32"/>
  <c r="AI60" i="32" s="1"/>
  <c r="AR57" i="32"/>
  <c r="AI61" i="32" s="1"/>
  <c r="AH65" i="32"/>
  <c r="AP65" i="32"/>
  <c r="AI68" i="32" s="1"/>
  <c r="AR65" i="32"/>
  <c r="AI69" i="32" s="1"/>
  <c r="D4" i="31"/>
  <c r="D5" i="31"/>
  <c r="F5" i="31"/>
  <c r="H5" i="31"/>
  <c r="K5" i="31"/>
  <c r="M5" i="31"/>
  <c r="O5" i="31"/>
  <c r="D6" i="31"/>
  <c r="F6" i="31"/>
  <c r="M6" i="31"/>
  <c r="AH9" i="31"/>
  <c r="AP9" i="31"/>
  <c r="AI12" i="31" s="1"/>
  <c r="AR9" i="31"/>
  <c r="AI13" i="31" s="1"/>
  <c r="AH17" i="31"/>
  <c r="AP17" i="31"/>
  <c r="AR17" i="31"/>
  <c r="AI21" i="31" s="1"/>
  <c r="AI20" i="31"/>
  <c r="AH25" i="31"/>
  <c r="AP25" i="31"/>
  <c r="AI28" i="31" s="1"/>
  <c r="AR25" i="31"/>
  <c r="AI29" i="31" s="1"/>
  <c r="AH33" i="31"/>
  <c r="AP33" i="31"/>
  <c r="AI36" i="31" s="1"/>
  <c r="AR33" i="31"/>
  <c r="AI37" i="31" s="1"/>
  <c r="AH41" i="31"/>
  <c r="AP41" i="31"/>
  <c r="AI44" i="31" s="1"/>
  <c r="AR41" i="31"/>
  <c r="AI45" i="31" s="1"/>
  <c r="AH49" i="31"/>
  <c r="AP49" i="31"/>
  <c r="AR49" i="31"/>
  <c r="AI53" i="31" s="1"/>
  <c r="AI52" i="31"/>
  <c r="AH57" i="31"/>
  <c r="AP57" i="31"/>
  <c r="AI60" i="31" s="1"/>
  <c r="AR57" i="31"/>
  <c r="AI61" i="31" s="1"/>
  <c r="AH65" i="31"/>
  <c r="AP65" i="31"/>
  <c r="AI68" i="31" s="1"/>
  <c r="AR65" i="31"/>
  <c r="AI69" i="31" s="1"/>
  <c r="D4" i="30"/>
  <c r="D5" i="30"/>
  <c r="M6" i="30" s="1"/>
  <c r="F5" i="30"/>
  <c r="H5" i="30"/>
  <c r="K5" i="30"/>
  <c r="M5" i="30"/>
  <c r="O5" i="30"/>
  <c r="D6" i="30"/>
  <c r="F6" i="30"/>
  <c r="AH9" i="30"/>
  <c r="AP9" i="30"/>
  <c r="AI12" i="30" s="1"/>
  <c r="AR9" i="30"/>
  <c r="AI13" i="30" s="1"/>
  <c r="AH17" i="30"/>
  <c r="AP17" i="30"/>
  <c r="AI20" i="30" s="1"/>
  <c r="AR17" i="30"/>
  <c r="AI21" i="30" s="1"/>
  <c r="AH25" i="30"/>
  <c r="AP25" i="30"/>
  <c r="AI28" i="30" s="1"/>
  <c r="AR25" i="30"/>
  <c r="AI29" i="30" s="1"/>
  <c r="AH33" i="30"/>
  <c r="AP33" i="30"/>
  <c r="AR33" i="30"/>
  <c r="AI37" i="30" s="1"/>
  <c r="AI36" i="30"/>
  <c r="AH41" i="30"/>
  <c r="AP41" i="30"/>
  <c r="AI44" i="30" s="1"/>
  <c r="AR41" i="30"/>
  <c r="AI45" i="30" s="1"/>
  <c r="AH49" i="30"/>
  <c r="AP49" i="30"/>
  <c r="AR49" i="30"/>
  <c r="AI53" i="30" s="1"/>
  <c r="AI52" i="30"/>
  <c r="AH57" i="30"/>
  <c r="AP57" i="30"/>
  <c r="AI60" i="30" s="1"/>
  <c r="AR57" i="30"/>
  <c r="AI61" i="30" s="1"/>
  <c r="AH65" i="30"/>
  <c r="AP65" i="30"/>
  <c r="AI68" i="30" s="1"/>
  <c r="AR65" i="30"/>
  <c r="AI69" i="30" s="1"/>
  <c r="D6" i="29"/>
  <c r="C7" i="29" s="1"/>
  <c r="F6" i="29"/>
  <c r="K6" i="29"/>
  <c r="M6" i="29"/>
  <c r="AH9" i="29"/>
  <c r="AP9" i="29"/>
  <c r="AI12" i="29" s="1"/>
  <c r="AQ9" i="29"/>
  <c r="AK12" i="29" s="1"/>
  <c r="AR9" i="29"/>
  <c r="AS9" i="29" s="1"/>
  <c r="AK13" i="29" s="1"/>
  <c r="AH17" i="29"/>
  <c r="AP17" i="29"/>
  <c r="AR17" i="29"/>
  <c r="AI21" i="29" s="1"/>
  <c r="AI20" i="29"/>
  <c r="AH25" i="29"/>
  <c r="AP25" i="29"/>
  <c r="AI28" i="29" s="1"/>
  <c r="AQ25" i="29"/>
  <c r="AK28" i="29" s="1"/>
  <c r="AR25" i="29"/>
  <c r="AH33" i="29"/>
  <c r="AP33" i="29"/>
  <c r="AI36" i="29" s="1"/>
  <c r="AR33" i="29"/>
  <c r="AS33" i="29" s="1"/>
  <c r="AK37" i="29" s="1"/>
  <c r="AH41" i="29"/>
  <c r="AP41" i="29"/>
  <c r="AI44" i="29" s="1"/>
  <c r="AR41" i="29"/>
  <c r="AI45" i="29" s="1"/>
  <c r="AH49" i="29"/>
  <c r="AP49" i="29"/>
  <c r="AI52" i="29" s="1"/>
  <c r="AR49" i="29"/>
  <c r="AI53" i="29"/>
  <c r="AH57" i="29"/>
  <c r="AP57" i="29"/>
  <c r="AI60" i="29" s="1"/>
  <c r="AQ57" i="29"/>
  <c r="AK60" i="29" s="1"/>
  <c r="AR57" i="29"/>
  <c r="AI61" i="29" s="1"/>
  <c r="AH65" i="29"/>
  <c r="AP65" i="29"/>
  <c r="AI68" i="29" s="1"/>
  <c r="AR65" i="29"/>
  <c r="AI69" i="29" s="1"/>
  <c r="AS17" i="29" l="1"/>
  <c r="AK21" i="29" s="1"/>
  <c r="AQ65" i="29"/>
  <c r="AK68" i="29" s="1"/>
  <c r="AI37" i="29"/>
  <c r="AQ41" i="29"/>
  <c r="AK44" i="29" s="1"/>
  <c r="AQ33" i="35"/>
  <c r="AS41" i="33"/>
  <c r="AK45" i="33" s="1"/>
  <c r="AQ49" i="33"/>
  <c r="AK52" i="33" s="1"/>
  <c r="C7" i="32"/>
  <c r="C8" i="32" s="1"/>
  <c r="K6" i="30"/>
  <c r="C7" i="31"/>
  <c r="C15" i="31" s="1"/>
  <c r="C7" i="30"/>
  <c r="C8" i="30" s="1"/>
  <c r="K6" i="34"/>
  <c r="C7" i="33"/>
  <c r="C15" i="33" s="1"/>
  <c r="C7" i="34"/>
  <c r="C8" i="34" s="1"/>
  <c r="K6" i="35"/>
  <c r="M6" i="35"/>
  <c r="C7" i="35"/>
  <c r="C8" i="35" s="1"/>
  <c r="C15" i="34"/>
  <c r="C23" i="34" s="1"/>
  <c r="C8" i="33"/>
  <c r="AQ33" i="33"/>
  <c r="AK36" i="33" s="1"/>
  <c r="AQ9" i="33"/>
  <c r="AK12" i="33" s="1"/>
  <c r="AS17" i="33"/>
  <c r="AK21" i="33" s="1"/>
  <c r="AQ25" i="33"/>
  <c r="AK28" i="33" s="1"/>
  <c r="AQ65" i="33"/>
  <c r="AQ57" i="33"/>
  <c r="AK60" i="33" s="1"/>
  <c r="AQ41" i="33"/>
  <c r="AK44" i="33" s="1"/>
  <c r="AS57" i="33"/>
  <c r="AK61" i="33" s="1"/>
  <c r="AS65" i="33"/>
  <c r="AS49" i="33"/>
  <c r="AK53" i="33" s="1"/>
  <c r="AS33" i="33"/>
  <c r="AK37" i="33" s="1"/>
  <c r="AI12" i="33"/>
  <c r="AQ17" i="33"/>
  <c r="AK20" i="33" s="1"/>
  <c r="AS25" i="33"/>
  <c r="AK29" i="33" s="1"/>
  <c r="M6" i="34"/>
  <c r="AI12" i="35"/>
  <c r="AI13" i="35"/>
  <c r="AK36" i="35"/>
  <c r="K6" i="31"/>
  <c r="AS49" i="29"/>
  <c r="AK53" i="29" s="1"/>
  <c r="AQ17" i="30"/>
  <c r="AK20" i="30" s="1"/>
  <c r="AQ33" i="30"/>
  <c r="AK36" i="30" s="1"/>
  <c r="AQ49" i="30"/>
  <c r="AK52" i="30" s="1"/>
  <c r="AQ65" i="30"/>
  <c r="AQ9" i="30"/>
  <c r="AK12" i="30" s="1"/>
  <c r="AQ25" i="30"/>
  <c r="AK28" i="30" s="1"/>
  <c r="AQ41" i="30"/>
  <c r="AK44" i="30" s="1"/>
  <c r="AQ57" i="30"/>
  <c r="AK60" i="30" s="1"/>
  <c r="AS65" i="29"/>
  <c r="AQ17" i="29"/>
  <c r="AK20" i="29" s="1"/>
  <c r="AQ33" i="29"/>
  <c r="AK36" i="29" s="1"/>
  <c r="AQ49" i="29"/>
  <c r="AK52" i="29" s="1"/>
  <c r="AI29" i="29"/>
  <c r="AS57" i="29"/>
  <c r="AK61" i="29" s="1"/>
  <c r="C8" i="29"/>
  <c r="C15" i="29"/>
  <c r="AS41" i="29"/>
  <c r="AK45" i="29" s="1"/>
  <c r="AS25" i="29"/>
  <c r="AK29" i="29" s="1"/>
  <c r="AI13" i="29"/>
  <c r="C8" i="31"/>
  <c r="K6" i="32"/>
  <c r="M6" i="32"/>
  <c r="C15" i="32" l="1"/>
  <c r="C15" i="30"/>
  <c r="C15" i="35"/>
  <c r="C16" i="34"/>
  <c r="D16" i="34" s="1"/>
  <c r="C9" i="35"/>
  <c r="C11" i="35"/>
  <c r="D8" i="35"/>
  <c r="C9" i="34"/>
  <c r="D8" i="34"/>
  <c r="C11" i="34"/>
  <c r="C31" i="34"/>
  <c r="C24" i="34"/>
  <c r="C23" i="35"/>
  <c r="C16" i="35"/>
  <c r="D8" i="33"/>
  <c r="C11" i="33"/>
  <c r="C9" i="33"/>
  <c r="AS57" i="34"/>
  <c r="AK61" i="34" s="1"/>
  <c r="AS65" i="34"/>
  <c r="AS49" i="34"/>
  <c r="AK53" i="34" s="1"/>
  <c r="AS33" i="34"/>
  <c r="AK37" i="34" s="1"/>
  <c r="AS17" i="34"/>
  <c r="AK21" i="34" s="1"/>
  <c r="AS9" i="34"/>
  <c r="AK13" i="34" s="1"/>
  <c r="AK69" i="33"/>
  <c r="AS41" i="34"/>
  <c r="AK45" i="34" s="1"/>
  <c r="AS25" i="34"/>
  <c r="AK29" i="34" s="1"/>
  <c r="AQ65" i="34"/>
  <c r="AQ57" i="34"/>
  <c r="AK60" i="34" s="1"/>
  <c r="AQ41" i="34"/>
  <c r="AK44" i="34" s="1"/>
  <c r="AQ25" i="34"/>
  <c r="AK28" i="34" s="1"/>
  <c r="AQ9" i="34"/>
  <c r="AK12" i="34" s="1"/>
  <c r="AQ33" i="34"/>
  <c r="AK36" i="34" s="1"/>
  <c r="AK68" i="33"/>
  <c r="AQ49" i="34"/>
  <c r="AK52" i="34" s="1"/>
  <c r="AQ17" i="34"/>
  <c r="AK20" i="34" s="1"/>
  <c r="C16" i="33"/>
  <c r="C23" i="33"/>
  <c r="D8" i="30"/>
  <c r="C11" i="30"/>
  <c r="C9" i="30"/>
  <c r="C16" i="29"/>
  <c r="C23" i="29"/>
  <c r="AQ9" i="31"/>
  <c r="AK12" i="31" s="1"/>
  <c r="AQ17" i="31"/>
  <c r="AK20" i="31" s="1"/>
  <c r="AQ33" i="31"/>
  <c r="AK36" i="31" s="1"/>
  <c r="AQ49" i="31"/>
  <c r="AK52" i="31" s="1"/>
  <c r="AQ65" i="31"/>
  <c r="AQ25" i="31"/>
  <c r="AK28" i="31" s="1"/>
  <c r="AQ41" i="31"/>
  <c r="AK44" i="31" s="1"/>
  <c r="AQ57" i="31"/>
  <c r="AK60" i="31" s="1"/>
  <c r="AK68" i="30"/>
  <c r="C16" i="31"/>
  <c r="C23" i="31"/>
  <c r="D8" i="29"/>
  <c r="C11" i="29"/>
  <c r="C9" i="29"/>
  <c r="C16" i="32"/>
  <c r="C23" i="32"/>
  <c r="C23" i="30"/>
  <c r="C16" i="30"/>
  <c r="AS9" i="30"/>
  <c r="AK13" i="30" s="1"/>
  <c r="AS25" i="30"/>
  <c r="AK29" i="30" s="1"/>
  <c r="AS41" i="30"/>
  <c r="AK45" i="30" s="1"/>
  <c r="AS57" i="30"/>
  <c r="AK61" i="30" s="1"/>
  <c r="AS17" i="30"/>
  <c r="AK21" i="30" s="1"/>
  <c r="AS49" i="30"/>
  <c r="AK53" i="30" s="1"/>
  <c r="AS65" i="30"/>
  <c r="AK69" i="29"/>
  <c r="AS33" i="30"/>
  <c r="AK37" i="30" s="1"/>
  <c r="D8" i="31"/>
  <c r="C11" i="31"/>
  <c r="C9" i="31"/>
  <c r="D8" i="32"/>
  <c r="C9" i="32"/>
  <c r="C11" i="32"/>
  <c r="AK68" i="34" l="1"/>
  <c r="AQ49" i="35"/>
  <c r="AK52" i="35" s="1"/>
  <c r="AQ41" i="35"/>
  <c r="AK44" i="35" s="1"/>
  <c r="AQ17" i="35"/>
  <c r="AK20" i="35" s="1"/>
  <c r="AQ65" i="35"/>
  <c r="AK68" i="35" s="1"/>
  <c r="AQ57" i="35"/>
  <c r="AK60" i="35" s="1"/>
  <c r="AQ25" i="35"/>
  <c r="AK28" i="35" s="1"/>
  <c r="AQ9" i="35"/>
  <c r="AK12" i="35" s="1"/>
  <c r="AK69" i="34"/>
  <c r="AS65" i="35"/>
  <c r="AK69" i="35" s="1"/>
  <c r="AS33" i="35"/>
  <c r="AK37" i="35" s="1"/>
  <c r="AS17" i="35"/>
  <c r="AK21" i="35" s="1"/>
  <c r="AS57" i="35"/>
  <c r="AK61" i="35" s="1"/>
  <c r="AS25" i="35"/>
  <c r="AK29" i="35" s="1"/>
  <c r="AS49" i="35"/>
  <c r="AK53" i="35" s="1"/>
  <c r="AS9" i="35"/>
  <c r="AK13" i="35" s="1"/>
  <c r="AS41" i="35"/>
  <c r="AK45" i="35" s="1"/>
  <c r="C17" i="34"/>
  <c r="C19" i="34"/>
  <c r="C24" i="33"/>
  <c r="C31" i="33"/>
  <c r="C19" i="35"/>
  <c r="D16" i="35"/>
  <c r="C17" i="35"/>
  <c r="D11" i="35"/>
  <c r="E8" i="35"/>
  <c r="D9" i="35"/>
  <c r="C25" i="34"/>
  <c r="C27" i="34"/>
  <c r="D24" i="34"/>
  <c r="C17" i="33"/>
  <c r="C19" i="33"/>
  <c r="D16" i="33"/>
  <c r="C31" i="35"/>
  <c r="C24" i="35"/>
  <c r="D11" i="34"/>
  <c r="D9" i="34"/>
  <c r="E8" i="34"/>
  <c r="D9" i="33"/>
  <c r="D11" i="33"/>
  <c r="E8" i="33"/>
  <c r="C39" i="34"/>
  <c r="C32" i="34"/>
  <c r="D19" i="34"/>
  <c r="E16" i="34"/>
  <c r="D17" i="34"/>
  <c r="C31" i="30"/>
  <c r="C24" i="30"/>
  <c r="C19" i="31"/>
  <c r="C17" i="31"/>
  <c r="D16" i="31"/>
  <c r="D9" i="32"/>
  <c r="D11" i="32"/>
  <c r="E8" i="32"/>
  <c r="C31" i="32"/>
  <c r="C24" i="32"/>
  <c r="AQ17" i="32"/>
  <c r="AK20" i="32" s="1"/>
  <c r="AQ9" i="32"/>
  <c r="AK12" i="32" s="1"/>
  <c r="AQ33" i="32"/>
  <c r="AK36" i="32" s="1"/>
  <c r="AQ49" i="32"/>
  <c r="AK52" i="32" s="1"/>
  <c r="AQ65" i="32"/>
  <c r="AK68" i="32" s="1"/>
  <c r="AQ25" i="32"/>
  <c r="AK28" i="32" s="1"/>
  <c r="AQ41" i="32"/>
  <c r="AK44" i="32" s="1"/>
  <c r="AK68" i="31"/>
  <c r="AQ57" i="32"/>
  <c r="AK60" i="32" s="1"/>
  <c r="AS9" i="31"/>
  <c r="AK13" i="31" s="1"/>
  <c r="AS25" i="31"/>
  <c r="AK29" i="31" s="1"/>
  <c r="AS41" i="31"/>
  <c r="AK45" i="31" s="1"/>
  <c r="AS57" i="31"/>
  <c r="AK61" i="31" s="1"/>
  <c r="AS49" i="31"/>
  <c r="AK53" i="31" s="1"/>
  <c r="AS17" i="31"/>
  <c r="AK21" i="31" s="1"/>
  <c r="AS33" i="31"/>
  <c r="AK37" i="31" s="1"/>
  <c r="AS65" i="31"/>
  <c r="AK69" i="30"/>
  <c r="D9" i="31"/>
  <c r="E8" i="31"/>
  <c r="D11" i="31"/>
  <c r="C17" i="32"/>
  <c r="D16" i="32"/>
  <c r="C19" i="32"/>
  <c r="D9" i="29"/>
  <c r="E8" i="29"/>
  <c r="D11" i="29"/>
  <c r="C31" i="29"/>
  <c r="C24" i="29"/>
  <c r="C17" i="30"/>
  <c r="D16" i="30"/>
  <c r="C19" i="30"/>
  <c r="C24" i="31"/>
  <c r="C31" i="31"/>
  <c r="C17" i="29"/>
  <c r="C19" i="29"/>
  <c r="D16" i="29"/>
  <c r="E8" i="30"/>
  <c r="D9" i="30"/>
  <c r="D11" i="30"/>
  <c r="E9" i="34" l="1"/>
  <c r="E11" i="34"/>
  <c r="F8" i="34"/>
  <c r="C39" i="35"/>
  <c r="C32" i="35"/>
  <c r="C39" i="33"/>
  <c r="C32" i="33"/>
  <c r="E17" i="34"/>
  <c r="F16" i="34"/>
  <c r="E19" i="34"/>
  <c r="E9" i="33"/>
  <c r="E11" i="33"/>
  <c r="F8" i="33"/>
  <c r="D19" i="33"/>
  <c r="E16" i="33"/>
  <c r="D17" i="33"/>
  <c r="D27" i="34"/>
  <c r="E24" i="34"/>
  <c r="D25" i="34"/>
  <c r="D24" i="33"/>
  <c r="C25" i="33"/>
  <c r="C27" i="33"/>
  <c r="C35" i="34"/>
  <c r="D32" i="34"/>
  <c r="C33" i="34"/>
  <c r="D24" i="35"/>
  <c r="C25" i="35"/>
  <c r="C27" i="35"/>
  <c r="C40" i="34"/>
  <c r="C47" i="34"/>
  <c r="F8" i="35"/>
  <c r="E9" i="35"/>
  <c r="E11" i="35"/>
  <c r="D17" i="35"/>
  <c r="D19" i="35"/>
  <c r="E16" i="35"/>
  <c r="D24" i="31"/>
  <c r="C25" i="31"/>
  <c r="C27" i="31"/>
  <c r="D19" i="32"/>
  <c r="D17" i="32"/>
  <c r="E16" i="32"/>
  <c r="E11" i="29"/>
  <c r="E9" i="29"/>
  <c r="F8" i="29"/>
  <c r="E9" i="31"/>
  <c r="F8" i="31"/>
  <c r="E11" i="31"/>
  <c r="D24" i="32"/>
  <c r="C25" i="32"/>
  <c r="C27" i="32"/>
  <c r="D24" i="29"/>
  <c r="C27" i="29"/>
  <c r="C25" i="29"/>
  <c r="C39" i="32"/>
  <c r="C32" i="32"/>
  <c r="E16" i="31"/>
  <c r="D19" i="31"/>
  <c r="D17" i="31"/>
  <c r="D24" i="30"/>
  <c r="C25" i="30"/>
  <c r="C27" i="30"/>
  <c r="AS9" i="32"/>
  <c r="AK13" i="32" s="1"/>
  <c r="AS25" i="32"/>
  <c r="AK29" i="32" s="1"/>
  <c r="AS17" i="32"/>
  <c r="AK21" i="32" s="1"/>
  <c r="AS41" i="32"/>
  <c r="AK45" i="32" s="1"/>
  <c r="AS57" i="32"/>
  <c r="AK61" i="32" s="1"/>
  <c r="AS33" i="32"/>
  <c r="AK37" i="32" s="1"/>
  <c r="AS49" i="32"/>
  <c r="AK53" i="32" s="1"/>
  <c r="AK69" i="31"/>
  <c r="AS65" i="32"/>
  <c r="AK69" i="32" s="1"/>
  <c r="E9" i="30"/>
  <c r="F8" i="30"/>
  <c r="E11" i="30"/>
  <c r="E16" i="29"/>
  <c r="D19" i="29"/>
  <c r="D17" i="29"/>
  <c r="C39" i="31"/>
  <c r="C32" i="31"/>
  <c r="D19" i="30"/>
  <c r="D17" i="30"/>
  <c r="E16" i="30"/>
  <c r="C32" i="29"/>
  <c r="C39" i="29"/>
  <c r="E9" i="32"/>
  <c r="F8" i="32"/>
  <c r="E11" i="32"/>
  <c r="C39" i="30"/>
  <c r="C32" i="30"/>
  <c r="F9" i="35" l="1"/>
  <c r="F11" i="35"/>
  <c r="G8" i="35"/>
  <c r="F16" i="33"/>
  <c r="E17" i="33"/>
  <c r="E19" i="33"/>
  <c r="C35" i="33"/>
  <c r="D32" i="33"/>
  <c r="C33" i="33"/>
  <c r="F11" i="34"/>
  <c r="G8" i="34"/>
  <c r="F9" i="34"/>
  <c r="F24" i="34"/>
  <c r="E27" i="34"/>
  <c r="E25" i="34"/>
  <c r="C40" i="33"/>
  <c r="C47" i="33"/>
  <c r="C48" i="34"/>
  <c r="C55" i="34"/>
  <c r="D35" i="34"/>
  <c r="D33" i="34"/>
  <c r="E32" i="34"/>
  <c r="F11" i="33"/>
  <c r="G8" i="33"/>
  <c r="F9" i="33"/>
  <c r="F19" i="34"/>
  <c r="F17" i="34"/>
  <c r="G16" i="34"/>
  <c r="C33" i="35"/>
  <c r="C35" i="35"/>
  <c r="D32" i="35"/>
  <c r="E17" i="35"/>
  <c r="E19" i="35"/>
  <c r="F16" i="35"/>
  <c r="C41" i="34"/>
  <c r="C43" i="34"/>
  <c r="D40" i="34"/>
  <c r="D27" i="35"/>
  <c r="E24" i="35"/>
  <c r="D25" i="35"/>
  <c r="D25" i="33"/>
  <c r="D27" i="33"/>
  <c r="E24" i="33"/>
  <c r="C40" i="35"/>
  <c r="C47" i="35"/>
  <c r="G8" i="32"/>
  <c r="F11" i="32"/>
  <c r="F9" i="32"/>
  <c r="F16" i="30"/>
  <c r="E17" i="30"/>
  <c r="E19" i="30"/>
  <c r="C40" i="31"/>
  <c r="C47" i="31"/>
  <c r="D27" i="30"/>
  <c r="E24" i="30"/>
  <c r="D25" i="30"/>
  <c r="D32" i="32"/>
  <c r="C33" i="32"/>
  <c r="C35" i="32"/>
  <c r="C33" i="29"/>
  <c r="D32" i="29"/>
  <c r="C35" i="29"/>
  <c r="C47" i="32"/>
  <c r="C40" i="32"/>
  <c r="E24" i="29"/>
  <c r="D25" i="29"/>
  <c r="D27" i="29"/>
  <c r="E24" i="32"/>
  <c r="D27" i="32"/>
  <c r="D25" i="32"/>
  <c r="F16" i="32"/>
  <c r="E17" i="32"/>
  <c r="E19" i="32"/>
  <c r="C33" i="30"/>
  <c r="D32" i="30"/>
  <c r="C35" i="30"/>
  <c r="C47" i="29"/>
  <c r="C40" i="29"/>
  <c r="F9" i="30"/>
  <c r="F11" i="30"/>
  <c r="G8" i="30"/>
  <c r="G8" i="29"/>
  <c r="F11" i="29"/>
  <c r="F9" i="29"/>
  <c r="C47" i="30"/>
  <c r="C40" i="30"/>
  <c r="C35" i="31"/>
  <c r="C33" i="31"/>
  <c r="D32" i="31"/>
  <c r="F16" i="29"/>
  <c r="E19" i="29"/>
  <c r="E17" i="29"/>
  <c r="F16" i="31"/>
  <c r="E17" i="31"/>
  <c r="E19" i="31"/>
  <c r="G8" i="31"/>
  <c r="F11" i="31"/>
  <c r="F9" i="31"/>
  <c r="D25" i="31"/>
  <c r="E24" i="31"/>
  <c r="D27" i="31"/>
  <c r="C43" i="35" l="1"/>
  <c r="D40" i="35"/>
  <c r="C41" i="35"/>
  <c r="E33" i="34"/>
  <c r="E35" i="34"/>
  <c r="F32" i="34"/>
  <c r="C51" i="34"/>
  <c r="D48" i="34"/>
  <c r="C49" i="34"/>
  <c r="G9" i="34"/>
  <c r="G11" i="34"/>
  <c r="H8" i="34"/>
  <c r="E32" i="33"/>
  <c r="D35" i="33"/>
  <c r="D33" i="33"/>
  <c r="E25" i="33"/>
  <c r="E27" i="33"/>
  <c r="F24" i="33"/>
  <c r="E25" i="35"/>
  <c r="F24" i="35"/>
  <c r="E27" i="35"/>
  <c r="C55" i="33"/>
  <c r="C48" i="33"/>
  <c r="G16" i="33"/>
  <c r="F17" i="33"/>
  <c r="F19" i="33"/>
  <c r="D35" i="35"/>
  <c r="E32" i="35"/>
  <c r="D33" i="35"/>
  <c r="H16" i="34"/>
  <c r="G19" i="34"/>
  <c r="G17" i="34"/>
  <c r="H8" i="33"/>
  <c r="G11" i="33"/>
  <c r="G9" i="33"/>
  <c r="C41" i="33"/>
  <c r="C43" i="33"/>
  <c r="D40" i="33"/>
  <c r="F27" i="34"/>
  <c r="G24" i="34"/>
  <c r="F25" i="34"/>
  <c r="C55" i="35"/>
  <c r="C48" i="35"/>
  <c r="D41" i="34"/>
  <c r="D43" i="34"/>
  <c r="E40" i="34"/>
  <c r="F19" i="35"/>
  <c r="G16" i="35"/>
  <c r="F17" i="35"/>
  <c r="C63" i="34"/>
  <c r="C64" i="34" s="1"/>
  <c r="C56" i="34"/>
  <c r="G9" i="35"/>
  <c r="G11" i="35"/>
  <c r="H8" i="35"/>
  <c r="H8" i="30"/>
  <c r="G11" i="30"/>
  <c r="G9" i="30"/>
  <c r="C55" i="29"/>
  <c r="C48" i="29"/>
  <c r="D33" i="32"/>
  <c r="D35" i="32"/>
  <c r="E32" i="32"/>
  <c r="C55" i="31"/>
  <c r="C48" i="31"/>
  <c r="H8" i="32"/>
  <c r="G9" i="32"/>
  <c r="G11" i="32"/>
  <c r="C48" i="30"/>
  <c r="C55" i="30"/>
  <c r="D40" i="29"/>
  <c r="C43" i="29"/>
  <c r="C41" i="29"/>
  <c r="F17" i="31"/>
  <c r="F19" i="31"/>
  <c r="G16" i="31"/>
  <c r="E25" i="29"/>
  <c r="F24" i="29"/>
  <c r="E27" i="29"/>
  <c r="D40" i="31"/>
  <c r="C41" i="31"/>
  <c r="C43" i="31"/>
  <c r="F19" i="30"/>
  <c r="F17" i="30"/>
  <c r="G16" i="30"/>
  <c r="H8" i="29"/>
  <c r="G11" i="29"/>
  <c r="G9" i="29"/>
  <c r="F17" i="32"/>
  <c r="G16" i="32"/>
  <c r="F19" i="32"/>
  <c r="C48" i="32"/>
  <c r="C55" i="32"/>
  <c r="F17" i="29"/>
  <c r="G16" i="29"/>
  <c r="F19" i="29"/>
  <c r="E27" i="31"/>
  <c r="E25" i="31"/>
  <c r="F24" i="31"/>
  <c r="H8" i="31"/>
  <c r="G9" i="31"/>
  <c r="G11" i="31"/>
  <c r="E32" i="31"/>
  <c r="D35" i="31"/>
  <c r="D33" i="31"/>
  <c r="D40" i="30"/>
  <c r="C41" i="30"/>
  <c r="C43" i="30"/>
  <c r="D35" i="30"/>
  <c r="E32" i="30"/>
  <c r="D33" i="30"/>
  <c r="E25" i="32"/>
  <c r="F24" i="32"/>
  <c r="E27" i="32"/>
  <c r="C43" i="32"/>
  <c r="D40" i="32"/>
  <c r="C41" i="32"/>
  <c r="D35" i="29"/>
  <c r="D33" i="29"/>
  <c r="E32" i="29"/>
  <c r="E25" i="30"/>
  <c r="F24" i="30"/>
  <c r="E27" i="30"/>
  <c r="H19" i="34" l="1"/>
  <c r="I16" i="34"/>
  <c r="H17" i="34"/>
  <c r="E48" i="34"/>
  <c r="D49" i="34"/>
  <c r="D51" i="34"/>
  <c r="D41" i="35"/>
  <c r="D43" i="35"/>
  <c r="E40" i="35"/>
  <c r="H16" i="35"/>
  <c r="G19" i="35"/>
  <c r="G17" i="35"/>
  <c r="D41" i="33"/>
  <c r="D43" i="33"/>
  <c r="E40" i="33"/>
  <c r="E33" i="33"/>
  <c r="E35" i="33"/>
  <c r="F32" i="33"/>
  <c r="F27" i="33"/>
  <c r="G24" i="33"/>
  <c r="F25" i="33"/>
  <c r="H11" i="35"/>
  <c r="I8" i="35"/>
  <c r="H9" i="35"/>
  <c r="C59" i="34"/>
  <c r="D56" i="34"/>
  <c r="C57" i="34"/>
  <c r="D48" i="35"/>
  <c r="C51" i="35"/>
  <c r="C49" i="35"/>
  <c r="F32" i="35"/>
  <c r="E33" i="35"/>
  <c r="E35" i="35"/>
  <c r="G17" i="33"/>
  <c r="G19" i="33"/>
  <c r="H16" i="33"/>
  <c r="F27" i="35"/>
  <c r="G24" i="35"/>
  <c r="F25" i="35"/>
  <c r="H9" i="33"/>
  <c r="H11" i="33"/>
  <c r="I8" i="33"/>
  <c r="C63" i="33"/>
  <c r="C64" i="33" s="1"/>
  <c r="C56" i="33"/>
  <c r="C65" i="34"/>
  <c r="C67" i="34"/>
  <c r="D64" i="34"/>
  <c r="E43" i="34"/>
  <c r="F40" i="34"/>
  <c r="E41" i="34"/>
  <c r="C56" i="35"/>
  <c r="C63" i="35"/>
  <c r="C64" i="35" s="1"/>
  <c r="G25" i="34"/>
  <c r="G27" i="34"/>
  <c r="H24" i="34"/>
  <c r="C51" i="33"/>
  <c r="D48" i="33"/>
  <c r="C49" i="33"/>
  <c r="H11" i="34"/>
  <c r="I8" i="34"/>
  <c r="H9" i="34"/>
  <c r="F35" i="34"/>
  <c r="G32" i="34"/>
  <c r="F33" i="34"/>
  <c r="H9" i="31"/>
  <c r="I8" i="31"/>
  <c r="H11" i="31"/>
  <c r="C49" i="32"/>
  <c r="D48" i="32"/>
  <c r="C51" i="32"/>
  <c r="F27" i="30"/>
  <c r="F25" i="30"/>
  <c r="G24" i="30"/>
  <c r="E40" i="32"/>
  <c r="D43" i="32"/>
  <c r="D41" i="32"/>
  <c r="F27" i="32"/>
  <c r="F25" i="32"/>
  <c r="G24" i="32"/>
  <c r="D41" i="30"/>
  <c r="D43" i="30"/>
  <c r="E40" i="30"/>
  <c r="G17" i="30"/>
  <c r="H16" i="30"/>
  <c r="G19" i="30"/>
  <c r="G19" i="31"/>
  <c r="G17" i="31"/>
  <c r="H16" i="31"/>
  <c r="C49" i="30"/>
  <c r="D48" i="30"/>
  <c r="C51" i="30"/>
  <c r="C49" i="31"/>
  <c r="D48" i="31"/>
  <c r="C51" i="31"/>
  <c r="G24" i="31"/>
  <c r="F27" i="31"/>
  <c r="F25" i="31"/>
  <c r="G17" i="29"/>
  <c r="H16" i="29"/>
  <c r="G19" i="29"/>
  <c r="F27" i="29"/>
  <c r="F25" i="29"/>
  <c r="G24" i="29"/>
  <c r="C63" i="31"/>
  <c r="C64" i="31" s="1"/>
  <c r="C56" i="31"/>
  <c r="C49" i="29"/>
  <c r="D48" i="29"/>
  <c r="C51" i="29"/>
  <c r="I8" i="30"/>
  <c r="H11" i="30"/>
  <c r="H9" i="30"/>
  <c r="C56" i="29"/>
  <c r="C63" i="29"/>
  <c r="C64" i="29" s="1"/>
  <c r="D41" i="31"/>
  <c r="E40" i="31"/>
  <c r="D43" i="31"/>
  <c r="D41" i="29"/>
  <c r="E40" i="29"/>
  <c r="D43" i="29"/>
  <c r="F32" i="32"/>
  <c r="E35" i="32"/>
  <c r="E33" i="32"/>
  <c r="F32" i="29"/>
  <c r="E33" i="29"/>
  <c r="E35" i="29"/>
  <c r="F32" i="30"/>
  <c r="E33" i="30"/>
  <c r="E35" i="30"/>
  <c r="F32" i="31"/>
  <c r="E35" i="31"/>
  <c r="E33" i="31"/>
  <c r="C63" i="32"/>
  <c r="C64" i="32" s="1"/>
  <c r="C56" i="32"/>
  <c r="G17" i="32"/>
  <c r="H16" i="32"/>
  <c r="G19" i="32"/>
  <c r="H9" i="29"/>
  <c r="I8" i="29"/>
  <c r="H11" i="29"/>
  <c r="C63" i="30"/>
  <c r="C64" i="30" s="1"/>
  <c r="C56" i="30"/>
  <c r="H9" i="32"/>
  <c r="I8" i="32"/>
  <c r="H11" i="32"/>
  <c r="G35" i="34" l="1"/>
  <c r="H32" i="34"/>
  <c r="G33" i="34"/>
  <c r="I9" i="34"/>
  <c r="J8" i="34"/>
  <c r="I11" i="34"/>
  <c r="E48" i="33"/>
  <c r="D51" i="33"/>
  <c r="D49" i="33"/>
  <c r="C65" i="33"/>
  <c r="C67" i="33"/>
  <c r="D64" i="33"/>
  <c r="D57" i="34"/>
  <c r="E56" i="34"/>
  <c r="D59" i="34"/>
  <c r="F35" i="33"/>
  <c r="F33" i="33"/>
  <c r="G32" i="33"/>
  <c r="G40" i="34"/>
  <c r="F43" i="34"/>
  <c r="F41" i="34"/>
  <c r="I9" i="33"/>
  <c r="I11" i="33"/>
  <c r="J8" i="33"/>
  <c r="H24" i="35"/>
  <c r="G25" i="35"/>
  <c r="G27" i="35"/>
  <c r="F35" i="35"/>
  <c r="G32" i="35"/>
  <c r="F33" i="35"/>
  <c r="D51" i="35"/>
  <c r="D49" i="35"/>
  <c r="E48" i="35"/>
  <c r="H19" i="35"/>
  <c r="H17" i="35"/>
  <c r="I16" i="35"/>
  <c r="I17" i="34"/>
  <c r="I19" i="34"/>
  <c r="J16" i="34"/>
  <c r="C67" i="35"/>
  <c r="D64" i="35"/>
  <c r="C65" i="35"/>
  <c r="H24" i="33"/>
  <c r="G27" i="33"/>
  <c r="G25" i="33"/>
  <c r="E43" i="35"/>
  <c r="E41" i="35"/>
  <c r="F40" i="35"/>
  <c r="H27" i="34"/>
  <c r="H25" i="34"/>
  <c r="I24" i="34"/>
  <c r="C57" i="35"/>
  <c r="C59" i="35"/>
  <c r="D56" i="35"/>
  <c r="D65" i="34"/>
  <c r="D67" i="34"/>
  <c r="E64" i="34"/>
  <c r="D56" i="33"/>
  <c r="C57" i="33"/>
  <c r="C59" i="33"/>
  <c r="H19" i="33"/>
  <c r="I16" i="33"/>
  <c r="H17" i="33"/>
  <c r="J8" i="35"/>
  <c r="I9" i="35"/>
  <c r="I11" i="35"/>
  <c r="E43" i="33"/>
  <c r="F40" i="33"/>
  <c r="E41" i="33"/>
  <c r="E49" i="34"/>
  <c r="E51" i="34"/>
  <c r="F48" i="34"/>
  <c r="G32" i="30"/>
  <c r="F33" i="30"/>
  <c r="F35" i="30"/>
  <c r="E43" i="31"/>
  <c r="E41" i="31"/>
  <c r="F40" i="31"/>
  <c r="C65" i="31"/>
  <c r="D64" i="31"/>
  <c r="C67" i="31"/>
  <c r="H19" i="30"/>
  <c r="H17" i="30"/>
  <c r="I16" i="30"/>
  <c r="H19" i="32"/>
  <c r="I16" i="32"/>
  <c r="H17" i="32"/>
  <c r="E41" i="29"/>
  <c r="F40" i="29"/>
  <c r="E43" i="29"/>
  <c r="H24" i="29"/>
  <c r="G27" i="29"/>
  <c r="G25" i="29"/>
  <c r="I16" i="29"/>
  <c r="H19" i="29"/>
  <c r="H17" i="29"/>
  <c r="H24" i="31"/>
  <c r="G25" i="31"/>
  <c r="G27" i="31"/>
  <c r="D51" i="31"/>
  <c r="E48" i="31"/>
  <c r="D49" i="31"/>
  <c r="D51" i="30"/>
  <c r="D49" i="30"/>
  <c r="E48" i="30"/>
  <c r="H24" i="32"/>
  <c r="G27" i="32"/>
  <c r="G25" i="32"/>
  <c r="I9" i="32"/>
  <c r="J8" i="32"/>
  <c r="I11" i="32"/>
  <c r="C65" i="32"/>
  <c r="D64" i="32"/>
  <c r="C67" i="32"/>
  <c r="G32" i="29"/>
  <c r="F35" i="29"/>
  <c r="F33" i="29"/>
  <c r="D56" i="30"/>
  <c r="C57" i="30"/>
  <c r="C59" i="30"/>
  <c r="I11" i="29"/>
  <c r="I9" i="29"/>
  <c r="J8" i="29"/>
  <c r="D64" i="29"/>
  <c r="C67" i="29"/>
  <c r="C65" i="29"/>
  <c r="I9" i="30"/>
  <c r="J8" i="30"/>
  <c r="I11" i="30"/>
  <c r="E41" i="30"/>
  <c r="F40" i="30"/>
  <c r="E43" i="30"/>
  <c r="E41" i="32"/>
  <c r="F40" i="32"/>
  <c r="E43" i="32"/>
  <c r="F33" i="31"/>
  <c r="G32" i="31"/>
  <c r="F35" i="31"/>
  <c r="D51" i="29"/>
  <c r="E48" i="29"/>
  <c r="D49" i="29"/>
  <c r="I16" i="31"/>
  <c r="H19" i="31"/>
  <c r="H17" i="31"/>
  <c r="C65" i="30"/>
  <c r="D64" i="30"/>
  <c r="C67" i="30"/>
  <c r="D56" i="32"/>
  <c r="C59" i="32"/>
  <c r="C57" i="32"/>
  <c r="G32" i="32"/>
  <c r="F33" i="32"/>
  <c r="F35" i="32"/>
  <c r="D56" i="29"/>
  <c r="C57" i="29"/>
  <c r="C59" i="29"/>
  <c r="D56" i="31"/>
  <c r="C57" i="31"/>
  <c r="C59" i="31"/>
  <c r="H24" i="30"/>
  <c r="G25" i="30"/>
  <c r="G27" i="30"/>
  <c r="D51" i="32"/>
  <c r="D49" i="32"/>
  <c r="E48" i="32"/>
  <c r="I9" i="31"/>
  <c r="I11" i="31"/>
  <c r="J8" i="31"/>
  <c r="J9" i="35" l="1"/>
  <c r="J11" i="35"/>
  <c r="K8" i="35"/>
  <c r="J19" i="34"/>
  <c r="J17" i="34"/>
  <c r="K16" i="34"/>
  <c r="J11" i="33"/>
  <c r="K8" i="33"/>
  <c r="J9" i="33"/>
  <c r="J16" i="33"/>
  <c r="I19" i="33"/>
  <c r="I17" i="33"/>
  <c r="G41" i="34"/>
  <c r="G43" i="34"/>
  <c r="H40" i="34"/>
  <c r="D67" i="33"/>
  <c r="D65" i="33"/>
  <c r="E64" i="33"/>
  <c r="F49" i="34"/>
  <c r="F51" i="34"/>
  <c r="G48" i="34"/>
  <c r="G40" i="33"/>
  <c r="F43" i="33"/>
  <c r="F41" i="33"/>
  <c r="D59" i="33"/>
  <c r="E56" i="33"/>
  <c r="D57" i="33"/>
  <c r="D59" i="35"/>
  <c r="D57" i="35"/>
  <c r="E56" i="35"/>
  <c r="J24" i="34"/>
  <c r="I25" i="34"/>
  <c r="I27" i="34"/>
  <c r="G40" i="35"/>
  <c r="F41" i="35"/>
  <c r="F43" i="35"/>
  <c r="E64" i="35"/>
  <c r="D67" i="35"/>
  <c r="D65" i="35"/>
  <c r="E49" i="35"/>
  <c r="E51" i="35"/>
  <c r="F48" i="35"/>
  <c r="G33" i="35"/>
  <c r="G35" i="35"/>
  <c r="H32" i="35"/>
  <c r="J11" i="34"/>
  <c r="K8" i="34"/>
  <c r="J9" i="34"/>
  <c r="H35" i="34"/>
  <c r="I32" i="34"/>
  <c r="H33" i="34"/>
  <c r="E67" i="34"/>
  <c r="F64" i="34"/>
  <c r="E65" i="34"/>
  <c r="H25" i="33"/>
  <c r="H27" i="33"/>
  <c r="I24" i="33"/>
  <c r="I17" i="35"/>
  <c r="J16" i="35"/>
  <c r="I19" i="35"/>
  <c r="H27" i="35"/>
  <c r="H25" i="35"/>
  <c r="I24" i="35"/>
  <c r="G35" i="33"/>
  <c r="H32" i="33"/>
  <c r="G33" i="33"/>
  <c r="E57" i="34"/>
  <c r="E59" i="34"/>
  <c r="F56" i="34"/>
  <c r="E49" i="33"/>
  <c r="F48" i="33"/>
  <c r="E51" i="33"/>
  <c r="F48" i="31"/>
  <c r="E49" i="31"/>
  <c r="E51" i="31"/>
  <c r="I24" i="29"/>
  <c r="H25" i="29"/>
  <c r="H27" i="29"/>
  <c r="J16" i="30"/>
  <c r="I17" i="30"/>
  <c r="I19" i="30"/>
  <c r="D67" i="31"/>
  <c r="E64" i="31"/>
  <c r="D65" i="31"/>
  <c r="G33" i="30"/>
  <c r="H32" i="30"/>
  <c r="G35" i="30"/>
  <c r="E56" i="31"/>
  <c r="D57" i="31"/>
  <c r="D59" i="31"/>
  <c r="D57" i="29"/>
  <c r="E56" i="29"/>
  <c r="D59" i="29"/>
  <c r="H32" i="32"/>
  <c r="G35" i="32"/>
  <c r="G33" i="32"/>
  <c r="E56" i="32"/>
  <c r="D59" i="32"/>
  <c r="D57" i="32"/>
  <c r="G35" i="31"/>
  <c r="G33" i="31"/>
  <c r="H32" i="31"/>
  <c r="K8" i="29"/>
  <c r="J11" i="29"/>
  <c r="J9" i="29"/>
  <c r="D67" i="32"/>
  <c r="D65" i="32"/>
  <c r="E64" i="32"/>
  <c r="K8" i="32"/>
  <c r="J11" i="32"/>
  <c r="J9" i="32"/>
  <c r="H27" i="30"/>
  <c r="H25" i="30"/>
  <c r="I24" i="30"/>
  <c r="J16" i="29"/>
  <c r="I19" i="29"/>
  <c r="I17" i="29"/>
  <c r="F48" i="32"/>
  <c r="E51" i="32"/>
  <c r="E49" i="32"/>
  <c r="F48" i="29"/>
  <c r="E51" i="29"/>
  <c r="E49" i="29"/>
  <c r="G40" i="32"/>
  <c r="F43" i="32"/>
  <c r="F41" i="32"/>
  <c r="F43" i="30"/>
  <c r="G40" i="30"/>
  <c r="F41" i="30"/>
  <c r="F43" i="29"/>
  <c r="G40" i="29"/>
  <c r="F41" i="29"/>
  <c r="J16" i="32"/>
  <c r="I17" i="32"/>
  <c r="I19" i="32"/>
  <c r="J16" i="31"/>
  <c r="I17" i="31"/>
  <c r="I19" i="31"/>
  <c r="D65" i="29"/>
  <c r="E64" i="29"/>
  <c r="D67" i="29"/>
  <c r="F48" i="30"/>
  <c r="E49" i="30"/>
  <c r="E51" i="30"/>
  <c r="H25" i="31"/>
  <c r="I24" i="31"/>
  <c r="H27" i="31"/>
  <c r="K8" i="31"/>
  <c r="J11" i="31"/>
  <c r="J9" i="31"/>
  <c r="D67" i="30"/>
  <c r="D65" i="30"/>
  <c r="E64" i="30"/>
  <c r="J9" i="30"/>
  <c r="J11" i="30"/>
  <c r="K8" i="30"/>
  <c r="E56" i="30"/>
  <c r="D59" i="30"/>
  <c r="D57" i="30"/>
  <c r="G33" i="29"/>
  <c r="G35" i="29"/>
  <c r="H32" i="29"/>
  <c r="H25" i="32"/>
  <c r="I24" i="32"/>
  <c r="H27" i="32"/>
  <c r="G40" i="31"/>
  <c r="F43" i="31"/>
  <c r="F41" i="31"/>
  <c r="F49" i="33" l="1"/>
  <c r="F51" i="33"/>
  <c r="G48" i="33"/>
  <c r="J19" i="35"/>
  <c r="K16" i="35"/>
  <c r="J17" i="35"/>
  <c r="G43" i="35"/>
  <c r="H40" i="35"/>
  <c r="G41" i="35"/>
  <c r="K9" i="34"/>
  <c r="K11" i="34"/>
  <c r="L8" i="34"/>
  <c r="F56" i="35"/>
  <c r="E59" i="35"/>
  <c r="E57" i="35"/>
  <c r="E57" i="33"/>
  <c r="E59" i="33"/>
  <c r="F56" i="33"/>
  <c r="E65" i="35"/>
  <c r="E67" i="35"/>
  <c r="F64" i="35"/>
  <c r="J27" i="34"/>
  <c r="K24" i="34"/>
  <c r="J25" i="34"/>
  <c r="G51" i="34"/>
  <c r="H48" i="34"/>
  <c r="G49" i="34"/>
  <c r="K16" i="33"/>
  <c r="J17" i="33"/>
  <c r="J19" i="33"/>
  <c r="L16" i="34"/>
  <c r="K17" i="34"/>
  <c r="K19" i="34"/>
  <c r="F59" i="34"/>
  <c r="G56" i="34"/>
  <c r="F57" i="34"/>
  <c r="I32" i="33"/>
  <c r="H33" i="33"/>
  <c r="H35" i="33"/>
  <c r="I25" i="33"/>
  <c r="I27" i="33"/>
  <c r="J24" i="33"/>
  <c r="I33" i="34"/>
  <c r="I35" i="34"/>
  <c r="J32" i="34"/>
  <c r="G41" i="33"/>
  <c r="G43" i="33"/>
  <c r="H40" i="33"/>
  <c r="L8" i="33"/>
  <c r="K11" i="33"/>
  <c r="K9" i="33"/>
  <c r="I25" i="35"/>
  <c r="J24" i="35"/>
  <c r="I27" i="35"/>
  <c r="H35" i="35"/>
  <c r="I32" i="35"/>
  <c r="H33" i="35"/>
  <c r="G64" i="34"/>
  <c r="F65" i="34"/>
  <c r="F67" i="34"/>
  <c r="F51" i="35"/>
  <c r="G48" i="35"/>
  <c r="F49" i="35"/>
  <c r="F64" i="33"/>
  <c r="E67" i="33"/>
  <c r="E65" i="33"/>
  <c r="H41" i="34"/>
  <c r="H43" i="34"/>
  <c r="I40" i="34"/>
  <c r="K9" i="35"/>
  <c r="K11" i="35"/>
  <c r="L8" i="35"/>
  <c r="E57" i="30"/>
  <c r="F56" i="30"/>
  <c r="E59" i="30"/>
  <c r="I25" i="32"/>
  <c r="J24" i="32"/>
  <c r="I27" i="32"/>
  <c r="K9" i="30"/>
  <c r="K11" i="30"/>
  <c r="L8" i="30"/>
  <c r="L8" i="31"/>
  <c r="K11" i="31"/>
  <c r="K9" i="31"/>
  <c r="E67" i="29"/>
  <c r="E65" i="29"/>
  <c r="F64" i="29"/>
  <c r="J17" i="32"/>
  <c r="K16" i="32"/>
  <c r="J19" i="32"/>
  <c r="F49" i="29"/>
  <c r="G48" i="29"/>
  <c r="F51" i="29"/>
  <c r="G48" i="32"/>
  <c r="F51" i="32"/>
  <c r="F49" i="32"/>
  <c r="I25" i="30"/>
  <c r="J24" i="30"/>
  <c r="I27" i="30"/>
  <c r="L8" i="32"/>
  <c r="K11" i="32"/>
  <c r="K9" i="32"/>
  <c r="I32" i="31"/>
  <c r="H35" i="31"/>
  <c r="H33" i="31"/>
  <c r="H33" i="32"/>
  <c r="I32" i="32"/>
  <c r="H35" i="32"/>
  <c r="H35" i="30"/>
  <c r="I32" i="30"/>
  <c r="H33" i="30"/>
  <c r="J17" i="29"/>
  <c r="K16" i="29"/>
  <c r="J19" i="29"/>
  <c r="F64" i="31"/>
  <c r="E65" i="31"/>
  <c r="E67" i="31"/>
  <c r="J17" i="31"/>
  <c r="K16" i="31"/>
  <c r="J19" i="31"/>
  <c r="H40" i="30"/>
  <c r="G41" i="30"/>
  <c r="G43" i="30"/>
  <c r="H40" i="32"/>
  <c r="G43" i="32"/>
  <c r="G41" i="32"/>
  <c r="F64" i="32"/>
  <c r="E67" i="32"/>
  <c r="E65" i="32"/>
  <c r="E57" i="32"/>
  <c r="F56" i="32"/>
  <c r="E59" i="32"/>
  <c r="G48" i="31"/>
  <c r="F49" i="31"/>
  <c r="F51" i="31"/>
  <c r="F64" i="30"/>
  <c r="E65" i="30"/>
  <c r="E67" i="30"/>
  <c r="J19" i="30"/>
  <c r="K16" i="30"/>
  <c r="J17" i="30"/>
  <c r="H40" i="31"/>
  <c r="G41" i="31"/>
  <c r="G43" i="31"/>
  <c r="H35" i="29"/>
  <c r="H33" i="29"/>
  <c r="I32" i="29"/>
  <c r="I27" i="31"/>
  <c r="I25" i="31"/>
  <c r="J24" i="31"/>
  <c r="F49" i="30"/>
  <c r="F51" i="30"/>
  <c r="G48" i="30"/>
  <c r="H40" i="29"/>
  <c r="G43" i="29"/>
  <c r="G41" i="29"/>
  <c r="L8" i="29"/>
  <c r="K11" i="29"/>
  <c r="K9" i="29"/>
  <c r="E57" i="29"/>
  <c r="F56" i="29"/>
  <c r="E59" i="29"/>
  <c r="E57" i="31"/>
  <c r="F56" i="31"/>
  <c r="E59" i="31"/>
  <c r="I25" i="29"/>
  <c r="I27" i="29"/>
  <c r="J24" i="29"/>
  <c r="F67" i="33" l="1"/>
  <c r="G64" i="33"/>
  <c r="F65" i="33"/>
  <c r="M16" i="34"/>
  <c r="L19" i="34"/>
  <c r="L17" i="34"/>
  <c r="H48" i="35"/>
  <c r="G49" i="35"/>
  <c r="G51" i="35"/>
  <c r="L9" i="33"/>
  <c r="L11" i="33"/>
  <c r="M8" i="33"/>
  <c r="J27" i="33"/>
  <c r="K24" i="33"/>
  <c r="J25" i="33"/>
  <c r="K25" i="34"/>
  <c r="K27" i="34"/>
  <c r="L24" i="34"/>
  <c r="L16" i="35"/>
  <c r="K19" i="35"/>
  <c r="K17" i="35"/>
  <c r="K17" i="33"/>
  <c r="K19" i="33"/>
  <c r="L16" i="33"/>
  <c r="I43" i="34"/>
  <c r="J40" i="34"/>
  <c r="I41" i="34"/>
  <c r="G65" i="34"/>
  <c r="G67" i="34"/>
  <c r="H64" i="34"/>
  <c r="H41" i="33"/>
  <c r="H43" i="33"/>
  <c r="I40" i="33"/>
  <c r="J35" i="34"/>
  <c r="J33" i="34"/>
  <c r="K32" i="34"/>
  <c r="I33" i="33"/>
  <c r="J32" i="33"/>
  <c r="I35" i="33"/>
  <c r="I48" i="34"/>
  <c r="H49" i="34"/>
  <c r="H51" i="34"/>
  <c r="L11" i="34"/>
  <c r="M8" i="34"/>
  <c r="L9" i="34"/>
  <c r="H41" i="35"/>
  <c r="I40" i="35"/>
  <c r="H43" i="35"/>
  <c r="J32" i="35"/>
  <c r="I33" i="35"/>
  <c r="I35" i="35"/>
  <c r="G59" i="34"/>
  <c r="H56" i="34"/>
  <c r="G57" i="34"/>
  <c r="F59" i="35"/>
  <c r="G56" i="35"/>
  <c r="F57" i="35"/>
  <c r="L11" i="35"/>
  <c r="M8" i="35"/>
  <c r="L9" i="35"/>
  <c r="J27" i="35"/>
  <c r="K24" i="35"/>
  <c r="J25" i="35"/>
  <c r="F67" i="35"/>
  <c r="F65" i="35"/>
  <c r="G64" i="35"/>
  <c r="F59" i="33"/>
  <c r="G56" i="33"/>
  <c r="F57" i="33"/>
  <c r="G51" i="33"/>
  <c r="H48" i="33"/>
  <c r="G49" i="33"/>
  <c r="L9" i="29"/>
  <c r="M8" i="29"/>
  <c r="L11" i="29"/>
  <c r="J32" i="29"/>
  <c r="I33" i="29"/>
  <c r="I35" i="29"/>
  <c r="J27" i="29"/>
  <c r="J25" i="29"/>
  <c r="K24" i="29"/>
  <c r="J27" i="30"/>
  <c r="J25" i="30"/>
  <c r="K24" i="30"/>
  <c r="G49" i="32"/>
  <c r="H48" i="32"/>
  <c r="G51" i="32"/>
  <c r="L9" i="31"/>
  <c r="M8" i="31"/>
  <c r="L11" i="31"/>
  <c r="F65" i="31"/>
  <c r="G64" i="31"/>
  <c r="F67" i="31"/>
  <c r="K17" i="32"/>
  <c r="L16" i="32"/>
  <c r="K19" i="32"/>
  <c r="M8" i="30"/>
  <c r="L9" i="30"/>
  <c r="L11" i="30"/>
  <c r="F59" i="30"/>
  <c r="F57" i="30"/>
  <c r="G56" i="30"/>
  <c r="F59" i="29"/>
  <c r="G56" i="29"/>
  <c r="F57" i="29"/>
  <c r="K19" i="31"/>
  <c r="K17" i="31"/>
  <c r="L16" i="31"/>
  <c r="K24" i="31"/>
  <c r="J27" i="31"/>
  <c r="J25" i="31"/>
  <c r="K17" i="30"/>
  <c r="L16" i="30"/>
  <c r="K19" i="30"/>
  <c r="F59" i="32"/>
  <c r="F57" i="32"/>
  <c r="G56" i="32"/>
  <c r="L9" i="32"/>
  <c r="L11" i="32"/>
  <c r="M8" i="32"/>
  <c r="G49" i="29"/>
  <c r="H48" i="29"/>
  <c r="G51" i="29"/>
  <c r="J27" i="32"/>
  <c r="J25" i="32"/>
  <c r="K24" i="32"/>
  <c r="F59" i="31"/>
  <c r="G56" i="31"/>
  <c r="F57" i="31"/>
  <c r="I40" i="29"/>
  <c r="H43" i="29"/>
  <c r="H41" i="29"/>
  <c r="G49" i="30"/>
  <c r="H48" i="30"/>
  <c r="G51" i="30"/>
  <c r="H41" i="31"/>
  <c r="H43" i="31"/>
  <c r="I40" i="31"/>
  <c r="G64" i="30"/>
  <c r="F67" i="30"/>
  <c r="F65" i="30"/>
  <c r="G49" i="31"/>
  <c r="G51" i="31"/>
  <c r="H48" i="31"/>
  <c r="G64" i="32"/>
  <c r="F65" i="32"/>
  <c r="F67" i="32"/>
  <c r="I40" i="32"/>
  <c r="H43" i="32"/>
  <c r="H41" i="32"/>
  <c r="H41" i="30"/>
  <c r="I40" i="30"/>
  <c r="H43" i="30"/>
  <c r="K17" i="29"/>
  <c r="K19" i="29"/>
  <c r="L16" i="29"/>
  <c r="J32" i="30"/>
  <c r="I35" i="30"/>
  <c r="I33" i="30"/>
  <c r="I35" i="32"/>
  <c r="I33" i="32"/>
  <c r="J32" i="32"/>
  <c r="J32" i="31"/>
  <c r="I33" i="31"/>
  <c r="I35" i="31"/>
  <c r="G64" i="29"/>
  <c r="F67" i="29"/>
  <c r="F65" i="29"/>
  <c r="H56" i="33" l="1"/>
  <c r="G59" i="33"/>
  <c r="G57" i="33"/>
  <c r="M17" i="34"/>
  <c r="M19" i="34"/>
  <c r="N16" i="34"/>
  <c r="I48" i="33"/>
  <c r="H51" i="33"/>
  <c r="H49" i="33"/>
  <c r="H57" i="34"/>
  <c r="I56" i="34"/>
  <c r="H59" i="34"/>
  <c r="J35" i="33"/>
  <c r="J33" i="33"/>
  <c r="K32" i="33"/>
  <c r="H65" i="34"/>
  <c r="H67" i="34"/>
  <c r="I64" i="34"/>
  <c r="L24" i="33"/>
  <c r="K25" i="33"/>
  <c r="K27" i="33"/>
  <c r="G67" i="35"/>
  <c r="H64" i="35"/>
  <c r="G65" i="35"/>
  <c r="L24" i="35"/>
  <c r="K25" i="35"/>
  <c r="K27" i="35"/>
  <c r="G57" i="35"/>
  <c r="G59" i="35"/>
  <c r="H56" i="35"/>
  <c r="I43" i="33"/>
  <c r="J40" i="33"/>
  <c r="I41" i="33"/>
  <c r="G65" i="33"/>
  <c r="G67" i="33"/>
  <c r="H64" i="33"/>
  <c r="I43" i="35"/>
  <c r="J40" i="35"/>
  <c r="I41" i="35"/>
  <c r="L19" i="35"/>
  <c r="L17" i="35"/>
  <c r="M16" i="35"/>
  <c r="H51" i="35"/>
  <c r="I48" i="35"/>
  <c r="H49" i="35"/>
  <c r="J35" i="35"/>
  <c r="J33" i="35"/>
  <c r="K32" i="35"/>
  <c r="K40" i="34"/>
  <c r="J43" i="34"/>
  <c r="J41" i="34"/>
  <c r="L27" i="34"/>
  <c r="L25" i="34"/>
  <c r="M24" i="34"/>
  <c r="N8" i="35"/>
  <c r="M9" i="35"/>
  <c r="M11" i="35"/>
  <c r="M11" i="34"/>
  <c r="M9" i="34"/>
  <c r="N8" i="34"/>
  <c r="I49" i="34"/>
  <c r="I51" i="34"/>
  <c r="J48" i="34"/>
  <c r="K35" i="34"/>
  <c r="L32" i="34"/>
  <c r="K33" i="34"/>
  <c r="L19" i="33"/>
  <c r="M16" i="33"/>
  <c r="L17" i="33"/>
  <c r="M9" i="33"/>
  <c r="M11" i="33"/>
  <c r="N8" i="33"/>
  <c r="J33" i="30"/>
  <c r="J35" i="30"/>
  <c r="K32" i="30"/>
  <c r="G65" i="32"/>
  <c r="H64" i="32"/>
  <c r="G67" i="32"/>
  <c r="I43" i="31"/>
  <c r="I41" i="31"/>
  <c r="J40" i="31"/>
  <c r="H51" i="30"/>
  <c r="I48" i="30"/>
  <c r="H49" i="30"/>
  <c r="H56" i="31"/>
  <c r="G57" i="31"/>
  <c r="G59" i="31"/>
  <c r="H56" i="32"/>
  <c r="G59" i="32"/>
  <c r="G57" i="32"/>
  <c r="L19" i="30"/>
  <c r="L17" i="30"/>
  <c r="M16" i="30"/>
  <c r="L24" i="31"/>
  <c r="K25" i="31"/>
  <c r="K27" i="31"/>
  <c r="N8" i="30"/>
  <c r="M9" i="30"/>
  <c r="M11" i="30"/>
  <c r="M9" i="31"/>
  <c r="N8" i="31"/>
  <c r="M11" i="31"/>
  <c r="H51" i="32"/>
  <c r="H49" i="32"/>
  <c r="I48" i="32"/>
  <c r="I41" i="32"/>
  <c r="J40" i="32"/>
  <c r="I43" i="32"/>
  <c r="M9" i="32"/>
  <c r="N8" i="32"/>
  <c r="M11" i="32"/>
  <c r="M16" i="31"/>
  <c r="L19" i="31"/>
  <c r="L17" i="31"/>
  <c r="H56" i="29"/>
  <c r="G59" i="29"/>
  <c r="G57" i="29"/>
  <c r="G65" i="31"/>
  <c r="H64" i="31"/>
  <c r="G67" i="31"/>
  <c r="M11" i="29"/>
  <c r="M9" i="29"/>
  <c r="N8" i="29"/>
  <c r="M16" i="29"/>
  <c r="L19" i="29"/>
  <c r="L17" i="29"/>
  <c r="H51" i="31"/>
  <c r="I48" i="31"/>
  <c r="H49" i="31"/>
  <c r="I41" i="29"/>
  <c r="J40" i="29"/>
  <c r="I43" i="29"/>
  <c r="L24" i="32"/>
  <c r="K25" i="32"/>
  <c r="K27" i="32"/>
  <c r="L19" i="32"/>
  <c r="M16" i="32"/>
  <c r="L17" i="32"/>
  <c r="L24" i="30"/>
  <c r="K25" i="30"/>
  <c r="K27" i="30"/>
  <c r="L24" i="29"/>
  <c r="K27" i="29"/>
  <c r="K25" i="29"/>
  <c r="I41" i="30"/>
  <c r="J40" i="30"/>
  <c r="I43" i="30"/>
  <c r="J33" i="31"/>
  <c r="K32" i="31"/>
  <c r="J35" i="31"/>
  <c r="H64" i="29"/>
  <c r="G65" i="29"/>
  <c r="G67" i="29"/>
  <c r="K32" i="32"/>
  <c r="J33" i="32"/>
  <c r="J35" i="32"/>
  <c r="G65" i="30"/>
  <c r="H64" i="30"/>
  <c r="G67" i="30"/>
  <c r="H51" i="29"/>
  <c r="I48" i="29"/>
  <c r="H49" i="29"/>
  <c r="H56" i="30"/>
  <c r="G57" i="30"/>
  <c r="G59" i="30"/>
  <c r="K32" i="29"/>
  <c r="J33" i="29"/>
  <c r="J35" i="29"/>
  <c r="I67" i="34" l="1"/>
  <c r="J64" i="34"/>
  <c r="I65" i="34"/>
  <c r="N11" i="33"/>
  <c r="O8" i="33"/>
  <c r="N9" i="33"/>
  <c r="N16" i="33"/>
  <c r="M17" i="33"/>
  <c r="M19" i="33"/>
  <c r="L35" i="34"/>
  <c r="M32" i="34"/>
  <c r="L33" i="34"/>
  <c r="N24" i="34"/>
  <c r="M25" i="34"/>
  <c r="M27" i="34"/>
  <c r="M17" i="35"/>
  <c r="M19" i="35"/>
  <c r="N16" i="35"/>
  <c r="K40" i="33"/>
  <c r="J43" i="33"/>
  <c r="J41" i="33"/>
  <c r="J49" i="34"/>
  <c r="J51" i="34"/>
  <c r="K48" i="34"/>
  <c r="H67" i="33"/>
  <c r="I64" i="33"/>
  <c r="H65" i="33"/>
  <c r="L27" i="35"/>
  <c r="M24" i="35"/>
  <c r="L25" i="35"/>
  <c r="K41" i="34"/>
  <c r="K43" i="34"/>
  <c r="L40" i="34"/>
  <c r="K40" i="35"/>
  <c r="J43" i="35"/>
  <c r="J41" i="35"/>
  <c r="H57" i="33"/>
  <c r="H59" i="33"/>
  <c r="I56" i="33"/>
  <c r="N9" i="35"/>
  <c r="N11" i="35"/>
  <c r="O8" i="35"/>
  <c r="N19" i="34"/>
  <c r="O16" i="34"/>
  <c r="N17" i="34"/>
  <c r="N9" i="34"/>
  <c r="N11" i="34"/>
  <c r="O8" i="34"/>
  <c r="K33" i="35"/>
  <c r="K35" i="35"/>
  <c r="L32" i="35"/>
  <c r="I49" i="35"/>
  <c r="I51" i="35"/>
  <c r="J48" i="35"/>
  <c r="H59" i="35"/>
  <c r="H57" i="35"/>
  <c r="I56" i="35"/>
  <c r="H67" i="35"/>
  <c r="I64" i="35"/>
  <c r="H65" i="35"/>
  <c r="L25" i="33"/>
  <c r="L27" i="33"/>
  <c r="M24" i="33"/>
  <c r="K35" i="33"/>
  <c r="L32" i="33"/>
  <c r="K33" i="33"/>
  <c r="I57" i="34"/>
  <c r="I59" i="34"/>
  <c r="J56" i="34"/>
  <c r="I49" i="33"/>
  <c r="I51" i="33"/>
  <c r="J48" i="33"/>
  <c r="K35" i="31"/>
  <c r="K33" i="31"/>
  <c r="L32" i="31"/>
  <c r="J48" i="31"/>
  <c r="I51" i="31"/>
  <c r="I49" i="31"/>
  <c r="O8" i="31"/>
  <c r="N11" i="31"/>
  <c r="N9" i="31"/>
  <c r="H67" i="30"/>
  <c r="H65" i="30"/>
  <c r="I64" i="30"/>
  <c r="J43" i="29"/>
  <c r="J41" i="29"/>
  <c r="K40" i="29"/>
  <c r="O8" i="29"/>
  <c r="N11" i="29"/>
  <c r="N9" i="29"/>
  <c r="H67" i="31"/>
  <c r="I64" i="31"/>
  <c r="H65" i="31"/>
  <c r="H57" i="29"/>
  <c r="I56" i="29"/>
  <c r="H59" i="29"/>
  <c r="H57" i="31"/>
  <c r="H59" i="31"/>
  <c r="I56" i="31"/>
  <c r="K33" i="30"/>
  <c r="L32" i="30"/>
  <c r="K35" i="30"/>
  <c r="J48" i="29"/>
  <c r="I49" i="29"/>
  <c r="I51" i="29"/>
  <c r="M24" i="29"/>
  <c r="L25" i="29"/>
  <c r="L27" i="29"/>
  <c r="N16" i="29"/>
  <c r="M19" i="29"/>
  <c r="M17" i="29"/>
  <c r="N16" i="31"/>
  <c r="M19" i="31"/>
  <c r="M17" i="31"/>
  <c r="N9" i="30"/>
  <c r="N11" i="30"/>
  <c r="O8" i="30"/>
  <c r="K33" i="29"/>
  <c r="K35" i="29"/>
  <c r="L32" i="29"/>
  <c r="H57" i="30"/>
  <c r="I56" i="30"/>
  <c r="H59" i="30"/>
  <c r="K33" i="32"/>
  <c r="K35" i="32"/>
  <c r="L32" i="32"/>
  <c r="H65" i="29"/>
  <c r="I64" i="29"/>
  <c r="H67" i="29"/>
  <c r="N16" i="32"/>
  <c r="M19" i="32"/>
  <c r="M17" i="32"/>
  <c r="O8" i="32"/>
  <c r="N11" i="32"/>
  <c r="N9" i="32"/>
  <c r="J43" i="32"/>
  <c r="J41" i="32"/>
  <c r="K40" i="32"/>
  <c r="I56" i="32"/>
  <c r="H57" i="32"/>
  <c r="H59" i="32"/>
  <c r="K40" i="31"/>
  <c r="J43" i="31"/>
  <c r="J41" i="31"/>
  <c r="J43" i="30"/>
  <c r="K40" i="30"/>
  <c r="J41" i="30"/>
  <c r="J48" i="32"/>
  <c r="I51" i="32"/>
  <c r="I49" i="32"/>
  <c r="N16" i="30"/>
  <c r="M17" i="30"/>
  <c r="M19" i="30"/>
  <c r="J48" i="30"/>
  <c r="I49" i="30"/>
  <c r="I51" i="30"/>
  <c r="L27" i="30"/>
  <c r="M24" i="30"/>
  <c r="L25" i="30"/>
  <c r="M24" i="32"/>
  <c r="L27" i="32"/>
  <c r="L25" i="32"/>
  <c r="L25" i="31"/>
  <c r="L27" i="31"/>
  <c r="M24" i="31"/>
  <c r="H67" i="32"/>
  <c r="H65" i="32"/>
  <c r="I64" i="32"/>
  <c r="J51" i="35" l="1"/>
  <c r="K48" i="35"/>
  <c r="J49" i="35"/>
  <c r="O9" i="35"/>
  <c r="O11" i="35"/>
  <c r="P8" i="35"/>
  <c r="K43" i="35"/>
  <c r="K41" i="35"/>
  <c r="L40" i="35"/>
  <c r="K41" i="33"/>
  <c r="K43" i="33"/>
  <c r="L40" i="33"/>
  <c r="M33" i="34"/>
  <c r="N32" i="34"/>
  <c r="M35" i="34"/>
  <c r="O16" i="33"/>
  <c r="N17" i="33"/>
  <c r="N19" i="33"/>
  <c r="I65" i="35"/>
  <c r="I67" i="35"/>
  <c r="J64" i="35"/>
  <c r="J59" i="34"/>
  <c r="K56" i="34"/>
  <c r="J57" i="34"/>
  <c r="L35" i="33"/>
  <c r="M32" i="33"/>
  <c r="L33" i="33"/>
  <c r="J56" i="35"/>
  <c r="I57" i="35"/>
  <c r="I59" i="35"/>
  <c r="L41" i="34"/>
  <c r="L43" i="34"/>
  <c r="M40" i="34"/>
  <c r="M25" i="35"/>
  <c r="N24" i="35"/>
  <c r="M27" i="35"/>
  <c r="J64" i="33"/>
  <c r="I65" i="33"/>
  <c r="I67" i="33"/>
  <c r="N19" i="35"/>
  <c r="O16" i="35"/>
  <c r="N17" i="35"/>
  <c r="K64" i="34"/>
  <c r="J65" i="34"/>
  <c r="J67" i="34"/>
  <c r="M25" i="33"/>
  <c r="M27" i="33"/>
  <c r="N24" i="33"/>
  <c r="L35" i="35"/>
  <c r="M32" i="35"/>
  <c r="L33" i="35"/>
  <c r="I57" i="33"/>
  <c r="I59" i="33"/>
  <c r="J56" i="33"/>
  <c r="K51" i="34"/>
  <c r="L48" i="34"/>
  <c r="K49" i="34"/>
  <c r="J49" i="33"/>
  <c r="J51" i="33"/>
  <c r="K48" i="33"/>
  <c r="O9" i="34"/>
  <c r="P8" i="34"/>
  <c r="O11" i="34"/>
  <c r="P16" i="34"/>
  <c r="O19" i="34"/>
  <c r="O17" i="34"/>
  <c r="N27" i="34"/>
  <c r="O24" i="34"/>
  <c r="N25" i="34"/>
  <c r="P8" i="33"/>
  <c r="O11" i="33"/>
  <c r="O9" i="33"/>
  <c r="N19" i="30"/>
  <c r="N17" i="30"/>
  <c r="O16" i="30"/>
  <c r="K48" i="29"/>
  <c r="J51" i="29"/>
  <c r="J49" i="29"/>
  <c r="J64" i="31"/>
  <c r="I67" i="31"/>
  <c r="I65" i="31"/>
  <c r="J64" i="30"/>
  <c r="I65" i="30"/>
  <c r="I67" i="30"/>
  <c r="M25" i="30"/>
  <c r="N24" i="30"/>
  <c r="M27" i="30"/>
  <c r="L40" i="31"/>
  <c r="K43" i="31"/>
  <c r="K41" i="31"/>
  <c r="M25" i="29"/>
  <c r="N24" i="29"/>
  <c r="M27" i="29"/>
  <c r="I57" i="29"/>
  <c r="J56" i="29"/>
  <c r="I59" i="29"/>
  <c r="L40" i="29"/>
  <c r="K41" i="29"/>
  <c r="K43" i="29"/>
  <c r="P8" i="31"/>
  <c r="O11" i="31"/>
  <c r="O9" i="31"/>
  <c r="J49" i="31"/>
  <c r="J51" i="31"/>
  <c r="K48" i="31"/>
  <c r="I57" i="32"/>
  <c r="J56" i="32"/>
  <c r="I59" i="32"/>
  <c r="I57" i="31"/>
  <c r="J56" i="31"/>
  <c r="I59" i="31"/>
  <c r="L40" i="32"/>
  <c r="K43" i="32"/>
  <c r="K41" i="32"/>
  <c r="L33" i="32"/>
  <c r="M32" i="32"/>
  <c r="L35" i="32"/>
  <c r="M27" i="31"/>
  <c r="M25" i="31"/>
  <c r="N24" i="31"/>
  <c r="P8" i="32"/>
  <c r="O9" i="32"/>
  <c r="O11" i="32"/>
  <c r="O9" i="30"/>
  <c r="O11" i="30"/>
  <c r="P8" i="30"/>
  <c r="N17" i="29"/>
  <c r="O16" i="29"/>
  <c r="N19" i="29"/>
  <c r="L35" i="30"/>
  <c r="L33" i="30"/>
  <c r="M32" i="30"/>
  <c r="M32" i="31"/>
  <c r="L35" i="31"/>
  <c r="L33" i="31"/>
  <c r="P8" i="29"/>
  <c r="O11" i="29"/>
  <c r="O9" i="29"/>
  <c r="J49" i="30"/>
  <c r="K48" i="30"/>
  <c r="J51" i="30"/>
  <c r="L40" i="30"/>
  <c r="K43" i="30"/>
  <c r="K41" i="30"/>
  <c r="N17" i="32"/>
  <c r="O16" i="32"/>
  <c r="N19" i="32"/>
  <c r="I57" i="30"/>
  <c r="J56" i="30"/>
  <c r="I59" i="30"/>
  <c r="J64" i="32"/>
  <c r="I67" i="32"/>
  <c r="I65" i="32"/>
  <c r="M25" i="32"/>
  <c r="M27" i="32"/>
  <c r="N24" i="32"/>
  <c r="K48" i="32"/>
  <c r="J51" i="32"/>
  <c r="J49" i="32"/>
  <c r="I67" i="29"/>
  <c r="I65" i="29"/>
  <c r="J64" i="29"/>
  <c r="L35" i="29"/>
  <c r="L33" i="29"/>
  <c r="M32" i="29"/>
  <c r="N17" i="31"/>
  <c r="N19" i="31"/>
  <c r="O16" i="31"/>
  <c r="P17" i="34" l="1"/>
  <c r="Q16" i="34"/>
  <c r="P19" i="34"/>
  <c r="J59" i="35"/>
  <c r="K56" i="35"/>
  <c r="J57" i="35"/>
  <c r="L41" i="33"/>
  <c r="L43" i="33"/>
  <c r="M40" i="33"/>
  <c r="K65" i="34"/>
  <c r="K67" i="34"/>
  <c r="L64" i="34"/>
  <c r="N27" i="35"/>
  <c r="O24" i="35"/>
  <c r="N25" i="35"/>
  <c r="K59" i="34"/>
  <c r="L56" i="34"/>
  <c r="K57" i="34"/>
  <c r="K51" i="33"/>
  <c r="L48" i="33"/>
  <c r="K49" i="33"/>
  <c r="N27" i="33"/>
  <c r="O24" i="33"/>
  <c r="N25" i="33"/>
  <c r="O17" i="33"/>
  <c r="O19" i="33"/>
  <c r="P16" i="33"/>
  <c r="P9" i="33"/>
  <c r="P11" i="33"/>
  <c r="Q8" i="33"/>
  <c r="P11" i="34"/>
  <c r="Q8" i="34"/>
  <c r="P9" i="34"/>
  <c r="J59" i="33"/>
  <c r="K56" i="33"/>
  <c r="J57" i="33"/>
  <c r="N32" i="35"/>
  <c r="M33" i="35"/>
  <c r="M35" i="35"/>
  <c r="M33" i="33"/>
  <c r="M35" i="33"/>
  <c r="N32" i="33"/>
  <c r="N35" i="34"/>
  <c r="N33" i="34"/>
  <c r="O32" i="34"/>
  <c r="P11" i="35"/>
  <c r="Q8" i="35"/>
  <c r="P9" i="35"/>
  <c r="L48" i="35"/>
  <c r="K51" i="35"/>
  <c r="K49" i="35"/>
  <c r="O25" i="34"/>
  <c r="O27" i="34"/>
  <c r="P24" i="34"/>
  <c r="M48" i="34"/>
  <c r="L49" i="34"/>
  <c r="L51" i="34"/>
  <c r="O19" i="35"/>
  <c r="P16" i="35"/>
  <c r="O17" i="35"/>
  <c r="J65" i="33"/>
  <c r="J67" i="33"/>
  <c r="K64" i="33"/>
  <c r="M43" i="34"/>
  <c r="N40" i="34"/>
  <c r="M41" i="34"/>
  <c r="J67" i="35"/>
  <c r="J65" i="35"/>
  <c r="K64" i="35"/>
  <c r="L41" i="35"/>
  <c r="L43" i="35"/>
  <c r="M40" i="35"/>
  <c r="K49" i="30"/>
  <c r="K51" i="30"/>
  <c r="L48" i="30"/>
  <c r="P9" i="29"/>
  <c r="Q8" i="29"/>
  <c r="P11" i="29"/>
  <c r="N32" i="30"/>
  <c r="M33" i="30"/>
  <c r="M35" i="30"/>
  <c r="O17" i="29"/>
  <c r="P16" i="29"/>
  <c r="O19" i="29"/>
  <c r="O24" i="31"/>
  <c r="N27" i="31"/>
  <c r="N25" i="31"/>
  <c r="M35" i="32"/>
  <c r="M33" i="32"/>
  <c r="N32" i="32"/>
  <c r="J59" i="31"/>
  <c r="K56" i="31"/>
  <c r="J57" i="31"/>
  <c r="J59" i="32"/>
  <c r="J57" i="32"/>
  <c r="K56" i="32"/>
  <c r="J59" i="29"/>
  <c r="J57" i="29"/>
  <c r="K56" i="29"/>
  <c r="K49" i="29"/>
  <c r="L48" i="29"/>
  <c r="K51" i="29"/>
  <c r="N27" i="32"/>
  <c r="O24" i="32"/>
  <c r="N25" i="32"/>
  <c r="K64" i="29"/>
  <c r="J67" i="29"/>
  <c r="J65" i="29"/>
  <c r="K64" i="32"/>
  <c r="J67" i="32"/>
  <c r="J65" i="32"/>
  <c r="M40" i="32"/>
  <c r="L43" i="32"/>
  <c r="L41" i="32"/>
  <c r="N27" i="30"/>
  <c r="N25" i="30"/>
  <c r="O24" i="30"/>
  <c r="J65" i="31"/>
  <c r="K64" i="31"/>
  <c r="J67" i="31"/>
  <c r="O17" i="30"/>
  <c r="P16" i="30"/>
  <c r="O19" i="30"/>
  <c r="N32" i="29"/>
  <c r="M33" i="29"/>
  <c r="M35" i="29"/>
  <c r="O17" i="32"/>
  <c r="P16" i="32"/>
  <c r="O19" i="32"/>
  <c r="L41" i="30"/>
  <c r="M40" i="30"/>
  <c r="L43" i="30"/>
  <c r="Q8" i="30"/>
  <c r="P9" i="30"/>
  <c r="P11" i="30"/>
  <c r="K49" i="31"/>
  <c r="K51" i="31"/>
  <c r="L48" i="31"/>
  <c r="M40" i="29"/>
  <c r="L43" i="29"/>
  <c r="L41" i="29"/>
  <c r="J65" i="30"/>
  <c r="J67" i="30"/>
  <c r="K64" i="30"/>
  <c r="O19" i="31"/>
  <c r="O17" i="31"/>
  <c r="P16" i="31"/>
  <c r="K49" i="32"/>
  <c r="L48" i="32"/>
  <c r="K51" i="32"/>
  <c r="J59" i="30"/>
  <c r="K56" i="30"/>
  <c r="J57" i="30"/>
  <c r="N32" i="31"/>
  <c r="M35" i="31"/>
  <c r="M33" i="31"/>
  <c r="P9" i="32"/>
  <c r="P11" i="32"/>
  <c r="Q8" i="32"/>
  <c r="P9" i="31"/>
  <c r="P11" i="31"/>
  <c r="Q8" i="31"/>
  <c r="N27" i="29"/>
  <c r="N25" i="29"/>
  <c r="O24" i="29"/>
  <c r="L41" i="31"/>
  <c r="M40" i="31"/>
  <c r="L43" i="31"/>
  <c r="M48" i="33" l="1"/>
  <c r="L51" i="33"/>
  <c r="L49" i="33"/>
  <c r="K65" i="33"/>
  <c r="K67" i="33"/>
  <c r="L64" i="33"/>
  <c r="P19" i="35"/>
  <c r="P17" i="35"/>
  <c r="Q16" i="35"/>
  <c r="M49" i="34"/>
  <c r="M51" i="34"/>
  <c r="N48" i="34"/>
  <c r="R8" i="35"/>
  <c r="Q9" i="35"/>
  <c r="Q11" i="35"/>
  <c r="L56" i="33"/>
  <c r="K59" i="33"/>
  <c r="K57" i="33"/>
  <c r="P19" i="33"/>
  <c r="Q16" i="33"/>
  <c r="P17" i="33"/>
  <c r="P24" i="33"/>
  <c r="O27" i="33"/>
  <c r="O25" i="33"/>
  <c r="Q11" i="34"/>
  <c r="R8" i="34"/>
  <c r="Q9" i="34"/>
  <c r="L65" i="34"/>
  <c r="L67" i="34"/>
  <c r="M64" i="34"/>
  <c r="K67" i="35"/>
  <c r="L64" i="35"/>
  <c r="K65" i="35"/>
  <c r="O40" i="34"/>
  <c r="N41" i="34"/>
  <c r="N43" i="34"/>
  <c r="P27" i="34"/>
  <c r="Q24" i="34"/>
  <c r="P25" i="34"/>
  <c r="N35" i="33"/>
  <c r="O32" i="33"/>
  <c r="N33" i="33"/>
  <c r="Q9" i="33"/>
  <c r="Q11" i="33"/>
  <c r="R8" i="33"/>
  <c r="P24" i="35"/>
  <c r="O25" i="35"/>
  <c r="O27" i="35"/>
  <c r="Q17" i="34"/>
  <c r="Q19" i="34"/>
  <c r="R16" i="34"/>
  <c r="M43" i="35"/>
  <c r="N40" i="35"/>
  <c r="M41" i="35"/>
  <c r="L49" i="35"/>
  <c r="L51" i="35"/>
  <c r="M48" i="35"/>
  <c r="O35" i="34"/>
  <c r="P32" i="34"/>
  <c r="O33" i="34"/>
  <c r="N35" i="35"/>
  <c r="O32" i="35"/>
  <c r="N33" i="35"/>
  <c r="L57" i="34"/>
  <c r="L59" i="34"/>
  <c r="M56" i="34"/>
  <c r="M43" i="33"/>
  <c r="N40" i="33"/>
  <c r="M41" i="33"/>
  <c r="K57" i="35"/>
  <c r="K59" i="35"/>
  <c r="L56" i="35"/>
  <c r="P19" i="32"/>
  <c r="P17" i="32"/>
  <c r="Q16" i="32"/>
  <c r="M41" i="32"/>
  <c r="N40" i="32"/>
  <c r="M43" i="32"/>
  <c r="P24" i="32"/>
  <c r="O27" i="32"/>
  <c r="O25" i="32"/>
  <c r="L56" i="32"/>
  <c r="K59" i="32"/>
  <c r="K57" i="32"/>
  <c r="M43" i="31"/>
  <c r="M41" i="31"/>
  <c r="N40" i="31"/>
  <c r="Q9" i="32"/>
  <c r="Q11" i="32"/>
  <c r="R8" i="32"/>
  <c r="Q16" i="31"/>
  <c r="P19" i="31"/>
  <c r="P17" i="31"/>
  <c r="M41" i="29"/>
  <c r="N40" i="29"/>
  <c r="M43" i="29"/>
  <c r="O32" i="29"/>
  <c r="N33" i="29"/>
  <c r="N35" i="29"/>
  <c r="L56" i="31"/>
  <c r="K57" i="31"/>
  <c r="K59" i="31"/>
  <c r="Q9" i="31"/>
  <c r="R8" i="31"/>
  <c r="Q11" i="31"/>
  <c r="N33" i="31"/>
  <c r="O32" i="31"/>
  <c r="N35" i="31"/>
  <c r="L51" i="31"/>
  <c r="M48" i="31"/>
  <c r="L49" i="31"/>
  <c r="M41" i="30"/>
  <c r="N40" i="30"/>
  <c r="M43" i="30"/>
  <c r="K65" i="31"/>
  <c r="L64" i="31"/>
  <c r="K67" i="31"/>
  <c r="L56" i="29"/>
  <c r="K57" i="29"/>
  <c r="K59" i="29"/>
  <c r="Q16" i="29"/>
  <c r="P19" i="29"/>
  <c r="P17" i="29"/>
  <c r="O32" i="30"/>
  <c r="N35" i="30"/>
  <c r="N33" i="30"/>
  <c r="L51" i="30"/>
  <c r="M48" i="30"/>
  <c r="L49" i="30"/>
  <c r="O32" i="32"/>
  <c r="N33" i="32"/>
  <c r="N35" i="32"/>
  <c r="P24" i="29"/>
  <c r="O27" i="29"/>
  <c r="O25" i="29"/>
  <c r="L51" i="32"/>
  <c r="L49" i="32"/>
  <c r="M48" i="32"/>
  <c r="P19" i="30"/>
  <c r="P17" i="30"/>
  <c r="Q16" i="30"/>
  <c r="L64" i="29"/>
  <c r="K67" i="29"/>
  <c r="K65" i="29"/>
  <c r="L56" i="30"/>
  <c r="K57" i="30"/>
  <c r="K59" i="30"/>
  <c r="K65" i="30"/>
  <c r="L64" i="30"/>
  <c r="K67" i="30"/>
  <c r="Q9" i="30"/>
  <c r="Q11" i="30"/>
  <c r="R8" i="30"/>
  <c r="P24" i="30"/>
  <c r="O25" i="30"/>
  <c r="O27" i="30"/>
  <c r="K65" i="32"/>
  <c r="L64" i="32"/>
  <c r="K67" i="32"/>
  <c r="L51" i="29"/>
  <c r="L49" i="29"/>
  <c r="M48" i="29"/>
  <c r="P24" i="31"/>
  <c r="O25" i="31"/>
  <c r="O27" i="31"/>
  <c r="Q11" i="29"/>
  <c r="Q9" i="29"/>
  <c r="R8" i="29"/>
  <c r="L59" i="35" l="1"/>
  <c r="M56" i="35"/>
  <c r="L57" i="35"/>
  <c r="M64" i="35"/>
  <c r="L67" i="35"/>
  <c r="L65" i="35"/>
  <c r="L59" i="33"/>
  <c r="M56" i="33"/>
  <c r="L57" i="33"/>
  <c r="M57" i="34"/>
  <c r="M59" i="34"/>
  <c r="N56" i="34"/>
  <c r="O33" i="35"/>
  <c r="O35" i="35"/>
  <c r="P32" i="35"/>
  <c r="P27" i="35"/>
  <c r="P25" i="35"/>
  <c r="Q24" i="35"/>
  <c r="R24" i="34"/>
  <c r="Q27" i="34"/>
  <c r="Q25" i="34"/>
  <c r="O41" i="34"/>
  <c r="O43" i="34"/>
  <c r="P40" i="34"/>
  <c r="M67" i="34"/>
  <c r="N64" i="34"/>
  <c r="M65" i="34"/>
  <c r="R11" i="34"/>
  <c r="R9" i="34"/>
  <c r="S8" i="34"/>
  <c r="P25" i="33"/>
  <c r="P27" i="33"/>
  <c r="Q24" i="33"/>
  <c r="L67" i="33"/>
  <c r="M64" i="33"/>
  <c r="L65" i="33"/>
  <c r="O40" i="33"/>
  <c r="N43" i="33"/>
  <c r="N41" i="33"/>
  <c r="R16" i="33"/>
  <c r="Q19" i="33"/>
  <c r="Q17" i="33"/>
  <c r="N49" i="34"/>
  <c r="N51" i="34"/>
  <c r="O48" i="34"/>
  <c r="P35" i="34"/>
  <c r="Q32" i="34"/>
  <c r="P33" i="34"/>
  <c r="R19" i="34"/>
  <c r="S16" i="34"/>
  <c r="R17" i="34"/>
  <c r="M49" i="35"/>
  <c r="M51" i="35"/>
  <c r="N48" i="35"/>
  <c r="O40" i="35"/>
  <c r="N41" i="35"/>
  <c r="N43" i="35"/>
  <c r="R11" i="33"/>
  <c r="S8" i="33"/>
  <c r="R9" i="33"/>
  <c r="O35" i="33"/>
  <c r="P32" i="33"/>
  <c r="O33" i="33"/>
  <c r="R9" i="35"/>
  <c r="R11" i="35"/>
  <c r="S8" i="35"/>
  <c r="Q17" i="35"/>
  <c r="R16" i="35"/>
  <c r="Q19" i="35"/>
  <c r="M49" i="33"/>
  <c r="N48" i="33"/>
  <c r="M51" i="33"/>
  <c r="S8" i="29"/>
  <c r="R11" i="29"/>
  <c r="R9" i="29"/>
  <c r="O33" i="30"/>
  <c r="P32" i="30"/>
  <c r="O35" i="30"/>
  <c r="L57" i="31"/>
  <c r="L59" i="31"/>
  <c r="M56" i="31"/>
  <c r="P25" i="31"/>
  <c r="Q24" i="31"/>
  <c r="P27" i="31"/>
  <c r="O35" i="31"/>
  <c r="O33" i="31"/>
  <c r="P32" i="31"/>
  <c r="N43" i="29"/>
  <c r="N41" i="29"/>
  <c r="O40" i="29"/>
  <c r="R16" i="31"/>
  <c r="Q17" i="31"/>
  <c r="Q19" i="31"/>
  <c r="O40" i="31"/>
  <c r="N43" i="31"/>
  <c r="N41" i="31"/>
  <c r="P25" i="32"/>
  <c r="Q24" i="32"/>
  <c r="P27" i="32"/>
  <c r="R16" i="32"/>
  <c r="Q17" i="32"/>
  <c r="Q19" i="32"/>
  <c r="L67" i="31"/>
  <c r="L65" i="31"/>
  <c r="M64" i="31"/>
  <c r="N48" i="29"/>
  <c r="M49" i="29"/>
  <c r="M51" i="29"/>
  <c r="L67" i="32"/>
  <c r="L65" i="32"/>
  <c r="M64" i="32"/>
  <c r="P27" i="30"/>
  <c r="P25" i="30"/>
  <c r="Q24" i="30"/>
  <c r="L65" i="29"/>
  <c r="M64" i="29"/>
  <c r="L67" i="29"/>
  <c r="N48" i="32"/>
  <c r="M51" i="32"/>
  <c r="M49" i="32"/>
  <c r="P32" i="32"/>
  <c r="O35" i="32"/>
  <c r="O33" i="32"/>
  <c r="M56" i="29"/>
  <c r="L59" i="29"/>
  <c r="L57" i="29"/>
  <c r="N48" i="31"/>
  <c r="M49" i="31"/>
  <c r="M51" i="31"/>
  <c r="S8" i="32"/>
  <c r="R11" i="32"/>
  <c r="R9" i="32"/>
  <c r="M56" i="32"/>
  <c r="L59" i="32"/>
  <c r="L57" i="32"/>
  <c r="N48" i="30"/>
  <c r="M51" i="30"/>
  <c r="M49" i="30"/>
  <c r="S8" i="31"/>
  <c r="R11" i="31"/>
  <c r="R9" i="31"/>
  <c r="R9" i="30"/>
  <c r="S8" i="30"/>
  <c r="R11" i="30"/>
  <c r="M64" i="30"/>
  <c r="L67" i="30"/>
  <c r="L65" i="30"/>
  <c r="L57" i="30"/>
  <c r="M56" i="30"/>
  <c r="L59" i="30"/>
  <c r="R16" i="30"/>
  <c r="Q17" i="30"/>
  <c r="Q19" i="30"/>
  <c r="Q24" i="29"/>
  <c r="P27" i="29"/>
  <c r="P25" i="29"/>
  <c r="R16" i="29"/>
  <c r="Q19" i="29"/>
  <c r="Q17" i="29"/>
  <c r="N43" i="30"/>
  <c r="N41" i="30"/>
  <c r="O40" i="30"/>
  <c r="O33" i="29"/>
  <c r="P32" i="29"/>
  <c r="O35" i="29"/>
  <c r="N43" i="32"/>
  <c r="N41" i="32"/>
  <c r="O40" i="32"/>
  <c r="N59" i="34" l="1"/>
  <c r="O56" i="34"/>
  <c r="N57" i="34"/>
  <c r="M65" i="35"/>
  <c r="M67" i="35"/>
  <c r="N64" i="35"/>
  <c r="N49" i="33"/>
  <c r="N51" i="33"/>
  <c r="O48" i="33"/>
  <c r="T8" i="33"/>
  <c r="S11" i="33"/>
  <c r="S9" i="33"/>
  <c r="O43" i="35"/>
  <c r="P40" i="35"/>
  <c r="O41" i="35"/>
  <c r="Q33" i="34"/>
  <c r="Q35" i="34"/>
  <c r="R32" i="34"/>
  <c r="N64" i="33"/>
  <c r="M67" i="33"/>
  <c r="M65" i="33"/>
  <c r="R25" i="34"/>
  <c r="R27" i="34"/>
  <c r="S24" i="34"/>
  <c r="P35" i="35"/>
  <c r="Q32" i="35"/>
  <c r="P33" i="35"/>
  <c r="M57" i="33"/>
  <c r="M59" i="33"/>
  <c r="N56" i="33"/>
  <c r="S9" i="35"/>
  <c r="S11" i="35"/>
  <c r="T8" i="35"/>
  <c r="P33" i="33"/>
  <c r="Q32" i="33"/>
  <c r="P35" i="33"/>
  <c r="N51" i="35"/>
  <c r="O48" i="35"/>
  <c r="N49" i="35"/>
  <c r="T16" i="34"/>
  <c r="S19" i="34"/>
  <c r="S17" i="34"/>
  <c r="S9" i="34"/>
  <c r="T8" i="34"/>
  <c r="S11" i="34"/>
  <c r="O64" i="34"/>
  <c r="N65" i="34"/>
  <c r="N67" i="34"/>
  <c r="Q25" i="35"/>
  <c r="R24" i="35"/>
  <c r="Q27" i="35"/>
  <c r="N56" i="35"/>
  <c r="M59" i="35"/>
  <c r="M57" i="35"/>
  <c r="R19" i="35"/>
  <c r="S16" i="35"/>
  <c r="R17" i="35"/>
  <c r="S16" i="33"/>
  <c r="R17" i="33"/>
  <c r="R19" i="33"/>
  <c r="P41" i="34"/>
  <c r="P43" i="34"/>
  <c r="Q40" i="34"/>
  <c r="O51" i="34"/>
  <c r="P48" i="34"/>
  <c r="O49" i="34"/>
  <c r="O41" i="33"/>
  <c r="O43" i="33"/>
  <c r="P40" i="33"/>
  <c r="Q25" i="33"/>
  <c r="Q27" i="33"/>
  <c r="R24" i="33"/>
  <c r="N64" i="32"/>
  <c r="M67" i="32"/>
  <c r="M65" i="32"/>
  <c r="R17" i="31"/>
  <c r="S16" i="31"/>
  <c r="R19" i="31"/>
  <c r="Q32" i="31"/>
  <c r="P35" i="31"/>
  <c r="P33" i="31"/>
  <c r="Q27" i="31"/>
  <c r="Q25" i="31"/>
  <c r="R24" i="31"/>
  <c r="P35" i="29"/>
  <c r="P33" i="29"/>
  <c r="Q32" i="29"/>
  <c r="M57" i="29"/>
  <c r="N56" i="29"/>
  <c r="M59" i="29"/>
  <c r="M67" i="29"/>
  <c r="M65" i="29"/>
  <c r="N64" i="29"/>
  <c r="S16" i="32"/>
  <c r="R19" i="32"/>
  <c r="R17" i="32"/>
  <c r="R19" i="30"/>
  <c r="S16" i="30"/>
  <c r="R17" i="30"/>
  <c r="T8" i="31"/>
  <c r="S11" i="31"/>
  <c r="S9" i="31"/>
  <c r="P40" i="30"/>
  <c r="O41" i="30"/>
  <c r="O43" i="30"/>
  <c r="Q25" i="29"/>
  <c r="Q27" i="29"/>
  <c r="R24" i="29"/>
  <c r="T8" i="32"/>
  <c r="S9" i="32"/>
  <c r="S11" i="32"/>
  <c r="O48" i="32"/>
  <c r="N49" i="32"/>
  <c r="N51" i="32"/>
  <c r="Q25" i="30"/>
  <c r="R24" i="30"/>
  <c r="Q27" i="30"/>
  <c r="O48" i="29"/>
  <c r="N49" i="29"/>
  <c r="N51" i="29"/>
  <c r="Q25" i="32"/>
  <c r="R24" i="32"/>
  <c r="Q27" i="32"/>
  <c r="P40" i="31"/>
  <c r="O41" i="31"/>
  <c r="O43" i="31"/>
  <c r="P40" i="29"/>
  <c r="O41" i="29"/>
  <c r="O43" i="29"/>
  <c r="P40" i="32"/>
  <c r="O43" i="32"/>
  <c r="O41" i="32"/>
  <c r="N49" i="30"/>
  <c r="O48" i="30"/>
  <c r="N51" i="30"/>
  <c r="T8" i="30"/>
  <c r="S11" i="30"/>
  <c r="S9" i="30"/>
  <c r="O48" i="31"/>
  <c r="N51" i="31"/>
  <c r="N49" i="31"/>
  <c r="R17" i="29"/>
  <c r="S16" i="29"/>
  <c r="R19" i="29"/>
  <c r="M57" i="30"/>
  <c r="N56" i="30"/>
  <c r="M59" i="30"/>
  <c r="N64" i="30"/>
  <c r="M65" i="30"/>
  <c r="M67" i="30"/>
  <c r="M57" i="32"/>
  <c r="N56" i="32"/>
  <c r="M59" i="32"/>
  <c r="P33" i="32"/>
  <c r="Q32" i="32"/>
  <c r="P35" i="32"/>
  <c r="N64" i="31"/>
  <c r="M65" i="31"/>
  <c r="M67" i="31"/>
  <c r="M57" i="31"/>
  <c r="M59" i="31"/>
  <c r="N56" i="31"/>
  <c r="P35" i="30"/>
  <c r="P33" i="30"/>
  <c r="Q32" i="30"/>
  <c r="T8" i="29"/>
  <c r="S11" i="29"/>
  <c r="S9" i="29"/>
  <c r="T11" i="34" l="1"/>
  <c r="T9" i="34"/>
  <c r="U8" i="34"/>
  <c r="S25" i="34"/>
  <c r="T24" i="34"/>
  <c r="S27" i="34"/>
  <c r="Q43" i="34"/>
  <c r="R40" i="34"/>
  <c r="Q41" i="34"/>
  <c r="Q33" i="33"/>
  <c r="Q35" i="33"/>
  <c r="R32" i="33"/>
  <c r="O64" i="33"/>
  <c r="N65" i="33"/>
  <c r="N67" i="33"/>
  <c r="T16" i="35"/>
  <c r="S19" i="35"/>
  <c r="S17" i="35"/>
  <c r="S17" i="33"/>
  <c r="S19" i="33"/>
  <c r="T16" i="33"/>
  <c r="R27" i="35"/>
  <c r="S24" i="35"/>
  <c r="R25" i="35"/>
  <c r="O65" i="34"/>
  <c r="O67" i="34"/>
  <c r="P64" i="34"/>
  <c r="P48" i="35"/>
  <c r="O51" i="35"/>
  <c r="O49" i="35"/>
  <c r="N59" i="33"/>
  <c r="N57" i="33"/>
  <c r="O56" i="33"/>
  <c r="R32" i="35"/>
  <c r="Q33" i="35"/>
  <c r="Q35" i="35"/>
  <c r="R35" i="34"/>
  <c r="S32" i="34"/>
  <c r="R33" i="34"/>
  <c r="P41" i="35"/>
  <c r="P43" i="35"/>
  <c r="Q40" i="35"/>
  <c r="T9" i="33"/>
  <c r="T11" i="33"/>
  <c r="U8" i="33"/>
  <c r="N67" i="35"/>
  <c r="O64" i="35"/>
  <c r="N65" i="35"/>
  <c r="O59" i="34"/>
  <c r="P56" i="34"/>
  <c r="O57" i="34"/>
  <c r="R27" i="33"/>
  <c r="S24" i="33"/>
  <c r="R25" i="33"/>
  <c r="N57" i="35"/>
  <c r="N59" i="35"/>
  <c r="O56" i="35"/>
  <c r="T19" i="34"/>
  <c r="U16" i="34"/>
  <c r="T17" i="34"/>
  <c r="P41" i="33"/>
  <c r="P43" i="33"/>
  <c r="Q40" i="33"/>
  <c r="P51" i="34"/>
  <c r="Q48" i="34"/>
  <c r="P49" i="34"/>
  <c r="T11" i="35"/>
  <c r="U8" i="35"/>
  <c r="T9" i="35"/>
  <c r="O51" i="33"/>
  <c r="P48" i="33"/>
  <c r="O49" i="33"/>
  <c r="N59" i="32"/>
  <c r="N57" i="32"/>
  <c r="O56" i="32"/>
  <c r="U8" i="30"/>
  <c r="T9" i="30"/>
  <c r="T11" i="30"/>
  <c r="P41" i="31"/>
  <c r="P43" i="31"/>
  <c r="Q40" i="31"/>
  <c r="O49" i="32"/>
  <c r="P48" i="32"/>
  <c r="O51" i="32"/>
  <c r="S24" i="31"/>
  <c r="R27" i="31"/>
  <c r="R25" i="31"/>
  <c r="Q35" i="32"/>
  <c r="Q33" i="32"/>
  <c r="R32" i="32"/>
  <c r="S17" i="29"/>
  <c r="S19" i="29"/>
  <c r="T16" i="29"/>
  <c r="O49" i="31"/>
  <c r="O51" i="31"/>
  <c r="P48" i="31"/>
  <c r="P41" i="29"/>
  <c r="Q40" i="29"/>
  <c r="P43" i="29"/>
  <c r="Q40" i="30"/>
  <c r="P43" i="30"/>
  <c r="P41" i="30"/>
  <c r="R32" i="29"/>
  <c r="Q35" i="29"/>
  <c r="Q33" i="29"/>
  <c r="R32" i="31"/>
  <c r="Q33" i="31"/>
  <c r="Q35" i="31"/>
  <c r="R27" i="30"/>
  <c r="R25" i="30"/>
  <c r="S24" i="30"/>
  <c r="T9" i="31"/>
  <c r="U8" i="31"/>
  <c r="T11" i="31"/>
  <c r="T9" i="29"/>
  <c r="U8" i="29"/>
  <c r="T11" i="29"/>
  <c r="N59" i="31"/>
  <c r="O56" i="31"/>
  <c r="N57" i="31"/>
  <c r="N59" i="30"/>
  <c r="O56" i="30"/>
  <c r="N57" i="30"/>
  <c r="O49" i="30"/>
  <c r="P48" i="30"/>
  <c r="O51" i="30"/>
  <c r="Q40" i="32"/>
  <c r="P43" i="32"/>
  <c r="P41" i="32"/>
  <c r="R27" i="32"/>
  <c r="R25" i="32"/>
  <c r="S24" i="32"/>
  <c r="O49" i="29"/>
  <c r="P48" i="29"/>
  <c r="O51" i="29"/>
  <c r="S17" i="30"/>
  <c r="T16" i="30"/>
  <c r="S19" i="30"/>
  <c r="S17" i="32"/>
  <c r="T16" i="32"/>
  <c r="S19" i="32"/>
  <c r="N65" i="30"/>
  <c r="O64" i="30"/>
  <c r="N67" i="30"/>
  <c r="R27" i="29"/>
  <c r="R25" i="29"/>
  <c r="S24" i="29"/>
  <c r="R32" i="30"/>
  <c r="Q33" i="30"/>
  <c r="Q35" i="30"/>
  <c r="O64" i="31"/>
  <c r="N67" i="31"/>
  <c r="N65" i="31"/>
  <c r="T9" i="32"/>
  <c r="U8" i="32"/>
  <c r="T11" i="32"/>
  <c r="O64" i="29"/>
  <c r="N67" i="29"/>
  <c r="N65" i="29"/>
  <c r="N59" i="29"/>
  <c r="N57" i="29"/>
  <c r="O56" i="29"/>
  <c r="S19" i="31"/>
  <c r="S17" i="31"/>
  <c r="T16" i="31"/>
  <c r="O64" i="32"/>
  <c r="N65" i="32"/>
  <c r="N67" i="32"/>
  <c r="P51" i="35" l="1"/>
  <c r="Q48" i="35"/>
  <c r="P49" i="35"/>
  <c r="T19" i="35"/>
  <c r="T17" i="35"/>
  <c r="U16" i="35"/>
  <c r="R35" i="33"/>
  <c r="S32" i="33"/>
  <c r="R33" i="33"/>
  <c r="S40" i="34"/>
  <c r="R43" i="34"/>
  <c r="R41" i="34"/>
  <c r="U17" i="34"/>
  <c r="U19" i="34"/>
  <c r="V16" i="34"/>
  <c r="O67" i="35"/>
  <c r="P64" i="35"/>
  <c r="O65" i="35"/>
  <c r="P65" i="34"/>
  <c r="P67" i="34"/>
  <c r="Q64" i="34"/>
  <c r="T24" i="35"/>
  <c r="S25" i="35"/>
  <c r="S27" i="35"/>
  <c r="U11" i="34"/>
  <c r="U9" i="34"/>
  <c r="V8" i="34"/>
  <c r="P57" i="34"/>
  <c r="P59" i="34"/>
  <c r="Q56" i="34"/>
  <c r="Q43" i="35"/>
  <c r="Q41" i="35"/>
  <c r="R40" i="35"/>
  <c r="S35" i="34"/>
  <c r="T32" i="34"/>
  <c r="S33" i="34"/>
  <c r="R35" i="35"/>
  <c r="R33" i="35"/>
  <c r="S32" i="35"/>
  <c r="V8" i="35"/>
  <c r="U9" i="35"/>
  <c r="U11" i="35"/>
  <c r="Q48" i="33"/>
  <c r="P51" i="33"/>
  <c r="P49" i="33"/>
  <c r="Q43" i="33"/>
  <c r="R40" i="33"/>
  <c r="Q41" i="33"/>
  <c r="Q49" i="34"/>
  <c r="Q51" i="34"/>
  <c r="R48" i="34"/>
  <c r="O57" i="35"/>
  <c r="O59" i="35"/>
  <c r="P56" i="35"/>
  <c r="T24" i="33"/>
  <c r="S25" i="33"/>
  <c r="S27" i="33"/>
  <c r="U9" i="33"/>
  <c r="U11" i="33"/>
  <c r="V8" i="33"/>
  <c r="P56" i="33"/>
  <c r="O59" i="33"/>
  <c r="O57" i="33"/>
  <c r="T19" i="33"/>
  <c r="U16" i="33"/>
  <c r="T17" i="33"/>
  <c r="O65" i="33"/>
  <c r="O67" i="33"/>
  <c r="P64" i="33"/>
  <c r="T27" i="34"/>
  <c r="U24" i="34"/>
  <c r="T25" i="34"/>
  <c r="U11" i="29"/>
  <c r="U9" i="29"/>
  <c r="V8" i="29"/>
  <c r="U9" i="30"/>
  <c r="V8" i="30"/>
  <c r="U11" i="30"/>
  <c r="U9" i="32"/>
  <c r="V8" i="32"/>
  <c r="U11" i="32"/>
  <c r="O65" i="31"/>
  <c r="P64" i="31"/>
  <c r="O67" i="31"/>
  <c r="T24" i="29"/>
  <c r="S27" i="29"/>
  <c r="S25" i="29"/>
  <c r="O65" i="30"/>
  <c r="O67" i="30"/>
  <c r="P64" i="30"/>
  <c r="Q41" i="32"/>
  <c r="R40" i="32"/>
  <c r="Q43" i="32"/>
  <c r="P56" i="31"/>
  <c r="O57" i="31"/>
  <c r="O59" i="31"/>
  <c r="T24" i="30"/>
  <c r="S25" i="30"/>
  <c r="S27" i="30"/>
  <c r="S32" i="29"/>
  <c r="R33" i="29"/>
  <c r="R35" i="29"/>
  <c r="P51" i="32"/>
  <c r="P49" i="32"/>
  <c r="Q48" i="32"/>
  <c r="P56" i="32"/>
  <c r="O59" i="32"/>
  <c r="O57" i="32"/>
  <c r="S32" i="30"/>
  <c r="R33" i="30"/>
  <c r="R35" i="30"/>
  <c r="T24" i="32"/>
  <c r="S25" i="32"/>
  <c r="S27" i="32"/>
  <c r="P51" i="31"/>
  <c r="P49" i="31"/>
  <c r="Q48" i="31"/>
  <c r="O65" i="32"/>
  <c r="O67" i="32"/>
  <c r="P64" i="32"/>
  <c r="P56" i="29"/>
  <c r="O57" i="29"/>
  <c r="O59" i="29"/>
  <c r="P51" i="29"/>
  <c r="P49" i="29"/>
  <c r="Q48" i="29"/>
  <c r="P56" i="30"/>
  <c r="O59" i="30"/>
  <c r="O57" i="30"/>
  <c r="R33" i="31"/>
  <c r="S32" i="31"/>
  <c r="R35" i="31"/>
  <c r="Q41" i="29"/>
  <c r="Q43" i="29"/>
  <c r="R40" i="29"/>
  <c r="S32" i="32"/>
  <c r="R33" i="32"/>
  <c r="R35" i="32"/>
  <c r="T19" i="32"/>
  <c r="T17" i="32"/>
  <c r="U16" i="32"/>
  <c r="Q41" i="30"/>
  <c r="R40" i="30"/>
  <c r="Q43" i="30"/>
  <c r="U16" i="31"/>
  <c r="T19" i="31"/>
  <c r="T17" i="31"/>
  <c r="P64" i="29"/>
  <c r="O65" i="29"/>
  <c r="O67" i="29"/>
  <c r="T19" i="30"/>
  <c r="T17" i="30"/>
  <c r="U16" i="30"/>
  <c r="P51" i="30"/>
  <c r="P49" i="30"/>
  <c r="Q48" i="30"/>
  <c r="U9" i="31"/>
  <c r="V8" i="31"/>
  <c r="U11" i="31"/>
  <c r="U16" i="29"/>
  <c r="T19" i="29"/>
  <c r="T17" i="29"/>
  <c r="T24" i="31"/>
  <c r="S25" i="31"/>
  <c r="S27" i="31"/>
  <c r="Q43" i="31"/>
  <c r="Q41" i="31"/>
  <c r="R40" i="31"/>
  <c r="V9" i="35" l="1"/>
  <c r="V11" i="35"/>
  <c r="W8" i="35"/>
  <c r="V24" i="34"/>
  <c r="U27" i="34"/>
  <c r="U25" i="34"/>
  <c r="T27" i="33"/>
  <c r="T25" i="33"/>
  <c r="U24" i="33"/>
  <c r="R49" i="34"/>
  <c r="R51" i="34"/>
  <c r="S48" i="34"/>
  <c r="S40" i="33"/>
  <c r="R43" i="33"/>
  <c r="R41" i="33"/>
  <c r="Q49" i="33"/>
  <c r="Q51" i="33"/>
  <c r="R48" i="33"/>
  <c r="S33" i="35"/>
  <c r="S35" i="35"/>
  <c r="T32" i="35"/>
  <c r="T35" i="34"/>
  <c r="T33" i="34"/>
  <c r="U32" i="34"/>
  <c r="V11" i="34"/>
  <c r="V9" i="34"/>
  <c r="W8" i="34"/>
  <c r="V19" i="34"/>
  <c r="V17" i="34"/>
  <c r="W16" i="34"/>
  <c r="S35" i="33"/>
  <c r="T32" i="33"/>
  <c r="S33" i="33"/>
  <c r="P59" i="35"/>
  <c r="Q56" i="35"/>
  <c r="P57" i="35"/>
  <c r="Q57" i="34"/>
  <c r="Q59" i="34"/>
  <c r="R56" i="34"/>
  <c r="T27" i="35"/>
  <c r="U24" i="35"/>
  <c r="T25" i="35"/>
  <c r="S41" i="34"/>
  <c r="S43" i="34"/>
  <c r="T40" i="34"/>
  <c r="U17" i="35"/>
  <c r="U19" i="35"/>
  <c r="V16" i="35"/>
  <c r="Q49" i="35"/>
  <c r="Q51" i="35"/>
  <c r="R48" i="35"/>
  <c r="V11" i="33"/>
  <c r="W8" i="33"/>
  <c r="V9" i="33"/>
  <c r="P67" i="33"/>
  <c r="P65" i="33"/>
  <c r="Q64" i="33"/>
  <c r="V16" i="33"/>
  <c r="U17" i="33"/>
  <c r="U19" i="33"/>
  <c r="P59" i="33"/>
  <c r="Q56" i="33"/>
  <c r="P57" i="33"/>
  <c r="S40" i="35"/>
  <c r="R43" i="35"/>
  <c r="R41" i="35"/>
  <c r="Q67" i="34"/>
  <c r="R64" i="34"/>
  <c r="Q65" i="34"/>
  <c r="P65" i="35"/>
  <c r="P67" i="35"/>
  <c r="Q64" i="35"/>
  <c r="V16" i="29"/>
  <c r="U19" i="29"/>
  <c r="U17" i="29"/>
  <c r="W8" i="32"/>
  <c r="V11" i="32"/>
  <c r="V9" i="32"/>
  <c r="T25" i="31"/>
  <c r="U24" i="31"/>
  <c r="T27" i="31"/>
  <c r="R43" i="29"/>
  <c r="S40" i="29"/>
  <c r="R41" i="29"/>
  <c r="P65" i="29"/>
  <c r="Q64" i="29"/>
  <c r="P67" i="29"/>
  <c r="S33" i="32"/>
  <c r="T32" i="32"/>
  <c r="S35" i="32"/>
  <c r="R43" i="32"/>
  <c r="R41" i="32"/>
  <c r="S40" i="32"/>
  <c r="R43" i="30"/>
  <c r="R41" i="30"/>
  <c r="S40" i="30"/>
  <c r="S35" i="31"/>
  <c r="S33" i="31"/>
  <c r="T32" i="31"/>
  <c r="P67" i="31"/>
  <c r="P65" i="31"/>
  <c r="Q64" i="31"/>
  <c r="W8" i="29"/>
  <c r="V11" i="29"/>
  <c r="V9" i="29"/>
  <c r="W8" i="31"/>
  <c r="V11" i="31"/>
  <c r="V9" i="31"/>
  <c r="R48" i="29"/>
  <c r="Q49" i="29"/>
  <c r="Q51" i="29"/>
  <c r="Q56" i="32"/>
  <c r="P57" i="32"/>
  <c r="P59" i="32"/>
  <c r="Q56" i="31"/>
  <c r="P57" i="31"/>
  <c r="P59" i="31"/>
  <c r="Q64" i="30"/>
  <c r="P67" i="30"/>
  <c r="P65" i="30"/>
  <c r="S40" i="31"/>
  <c r="R43" i="31"/>
  <c r="R41" i="31"/>
  <c r="R48" i="30"/>
  <c r="Q49" i="30"/>
  <c r="Q51" i="30"/>
  <c r="P67" i="32"/>
  <c r="P65" i="32"/>
  <c r="Q64" i="32"/>
  <c r="U24" i="32"/>
  <c r="T27" i="32"/>
  <c r="T25" i="32"/>
  <c r="S33" i="29"/>
  <c r="T32" i="29"/>
  <c r="S35" i="29"/>
  <c r="P57" i="30"/>
  <c r="Q56" i="30"/>
  <c r="P59" i="30"/>
  <c r="V16" i="30"/>
  <c r="U17" i="30"/>
  <c r="U19" i="30"/>
  <c r="V16" i="31"/>
  <c r="U17" i="31"/>
  <c r="U19" i="31"/>
  <c r="V16" i="32"/>
  <c r="U17" i="32"/>
  <c r="U19" i="32"/>
  <c r="Q56" i="29"/>
  <c r="P57" i="29"/>
  <c r="P59" i="29"/>
  <c r="R48" i="31"/>
  <c r="Q51" i="31"/>
  <c r="Q49" i="31"/>
  <c r="S33" i="30"/>
  <c r="T32" i="30"/>
  <c r="S35" i="30"/>
  <c r="R48" i="32"/>
  <c r="Q51" i="32"/>
  <c r="Q49" i="32"/>
  <c r="T27" i="30"/>
  <c r="U24" i="30"/>
  <c r="T25" i="30"/>
  <c r="U24" i="29"/>
  <c r="T25" i="29"/>
  <c r="T27" i="29"/>
  <c r="V9" i="30"/>
  <c r="V11" i="30"/>
  <c r="W8" i="30"/>
  <c r="S64" i="34" l="1"/>
  <c r="R65" i="34"/>
  <c r="R67" i="34"/>
  <c r="U33" i="34"/>
  <c r="U35" i="34"/>
  <c r="V32" i="34"/>
  <c r="S51" i="34"/>
  <c r="T48" i="34"/>
  <c r="S49" i="34"/>
  <c r="V27" i="34"/>
  <c r="W24" i="34"/>
  <c r="V25" i="34"/>
  <c r="Q65" i="35"/>
  <c r="Q67" i="35"/>
  <c r="R64" i="35"/>
  <c r="R51" i="35"/>
  <c r="R49" i="35"/>
  <c r="S48" i="35"/>
  <c r="R59" i="34"/>
  <c r="S56" i="34"/>
  <c r="R57" i="34"/>
  <c r="R56" i="35"/>
  <c r="Q59" i="35"/>
  <c r="Q57" i="35"/>
  <c r="W9" i="34"/>
  <c r="W11" i="34"/>
  <c r="X8" i="34"/>
  <c r="W9" i="35"/>
  <c r="W11" i="35"/>
  <c r="X8" i="35"/>
  <c r="Q57" i="33"/>
  <c r="Q59" i="33"/>
  <c r="R56" i="33"/>
  <c r="W16" i="33"/>
  <c r="V17" i="33"/>
  <c r="V19" i="33"/>
  <c r="X16" i="34"/>
  <c r="W19" i="34"/>
  <c r="W17" i="34"/>
  <c r="R49" i="33"/>
  <c r="R51" i="33"/>
  <c r="S48" i="33"/>
  <c r="S43" i="35"/>
  <c r="T40" i="35"/>
  <c r="S41" i="35"/>
  <c r="V19" i="35"/>
  <c r="W16" i="35"/>
  <c r="V17" i="35"/>
  <c r="U32" i="33"/>
  <c r="T35" i="33"/>
  <c r="T33" i="33"/>
  <c r="R64" i="33"/>
  <c r="Q67" i="33"/>
  <c r="Q65" i="33"/>
  <c r="X8" i="33"/>
  <c r="W11" i="33"/>
  <c r="W9" i="33"/>
  <c r="T41" i="34"/>
  <c r="T43" i="34"/>
  <c r="U40" i="34"/>
  <c r="U25" i="35"/>
  <c r="V24" i="35"/>
  <c r="U27" i="35"/>
  <c r="T35" i="35"/>
  <c r="U32" i="35"/>
  <c r="T33" i="35"/>
  <c r="S41" i="33"/>
  <c r="S43" i="33"/>
  <c r="T40" i="33"/>
  <c r="U25" i="33"/>
  <c r="U27" i="33"/>
  <c r="V24" i="33"/>
  <c r="U27" i="31"/>
  <c r="U25" i="31"/>
  <c r="V24" i="31"/>
  <c r="X8" i="32"/>
  <c r="W9" i="32"/>
  <c r="W11" i="32"/>
  <c r="U25" i="29"/>
  <c r="V24" i="29"/>
  <c r="U27" i="29"/>
  <c r="T35" i="30"/>
  <c r="U32" i="30"/>
  <c r="T33" i="30"/>
  <c r="R49" i="31"/>
  <c r="R51" i="31"/>
  <c r="S48" i="31"/>
  <c r="V19" i="30"/>
  <c r="V17" i="30"/>
  <c r="W16" i="30"/>
  <c r="Q57" i="31"/>
  <c r="R56" i="31"/>
  <c r="Q59" i="31"/>
  <c r="X8" i="29"/>
  <c r="W11" i="29"/>
  <c r="W9" i="29"/>
  <c r="U32" i="31"/>
  <c r="T35" i="31"/>
  <c r="T33" i="31"/>
  <c r="T40" i="29"/>
  <c r="S43" i="29"/>
  <c r="S41" i="29"/>
  <c r="X8" i="30"/>
  <c r="W11" i="30"/>
  <c r="W9" i="30"/>
  <c r="V17" i="31"/>
  <c r="V19" i="31"/>
  <c r="W16" i="31"/>
  <c r="T35" i="29"/>
  <c r="T33" i="29"/>
  <c r="U32" i="29"/>
  <c r="U25" i="32"/>
  <c r="V24" i="32"/>
  <c r="U27" i="32"/>
  <c r="R64" i="30"/>
  <c r="Q67" i="30"/>
  <c r="Q65" i="30"/>
  <c r="X8" i="31"/>
  <c r="W9" i="31"/>
  <c r="W11" i="31"/>
  <c r="R64" i="31"/>
  <c r="Q65" i="31"/>
  <c r="Q67" i="31"/>
  <c r="Q67" i="29"/>
  <c r="Q65" i="29"/>
  <c r="R64" i="29"/>
  <c r="Q57" i="29"/>
  <c r="R56" i="29"/>
  <c r="Q59" i="29"/>
  <c r="S48" i="30"/>
  <c r="R51" i="30"/>
  <c r="R49" i="30"/>
  <c r="Q57" i="32"/>
  <c r="R56" i="32"/>
  <c r="Q59" i="32"/>
  <c r="T40" i="30"/>
  <c r="S41" i="30"/>
  <c r="S43" i="30"/>
  <c r="U25" i="30"/>
  <c r="V24" i="30"/>
  <c r="U27" i="30"/>
  <c r="S48" i="32"/>
  <c r="R49" i="32"/>
  <c r="R51" i="32"/>
  <c r="V17" i="32"/>
  <c r="W16" i="32"/>
  <c r="V19" i="32"/>
  <c r="Q57" i="30"/>
  <c r="R56" i="30"/>
  <c r="Q59" i="30"/>
  <c r="R64" i="32"/>
  <c r="Q67" i="32"/>
  <c r="Q65" i="32"/>
  <c r="T40" i="31"/>
  <c r="S41" i="31"/>
  <c r="S43" i="31"/>
  <c r="R49" i="29"/>
  <c r="S48" i="29"/>
  <c r="R51" i="29"/>
  <c r="T40" i="32"/>
  <c r="S43" i="32"/>
  <c r="S41" i="32"/>
  <c r="T33" i="32"/>
  <c r="U32" i="32"/>
  <c r="T35" i="32"/>
  <c r="V17" i="29"/>
  <c r="W16" i="29"/>
  <c r="V19" i="29"/>
  <c r="X9" i="33" l="1"/>
  <c r="X11" i="33"/>
  <c r="Y8" i="33"/>
  <c r="W19" i="35"/>
  <c r="X16" i="35"/>
  <c r="W17" i="35"/>
  <c r="X11" i="34"/>
  <c r="Y8" i="34"/>
  <c r="X9" i="34"/>
  <c r="R67" i="35"/>
  <c r="S64" i="35"/>
  <c r="R65" i="35"/>
  <c r="W25" i="34"/>
  <c r="W27" i="34"/>
  <c r="X24" i="34"/>
  <c r="U43" i="34"/>
  <c r="V40" i="34"/>
  <c r="U41" i="34"/>
  <c r="R67" i="33"/>
  <c r="S64" i="33"/>
  <c r="R65" i="33"/>
  <c r="T41" i="35"/>
  <c r="T43" i="35"/>
  <c r="U40" i="35"/>
  <c r="S59" i="34"/>
  <c r="T56" i="34"/>
  <c r="S57" i="34"/>
  <c r="V27" i="35"/>
  <c r="W24" i="35"/>
  <c r="V25" i="35"/>
  <c r="S51" i="33"/>
  <c r="T48" i="33"/>
  <c r="S49" i="33"/>
  <c r="W17" i="33"/>
  <c r="W19" i="33"/>
  <c r="X16" i="33"/>
  <c r="X11" i="35"/>
  <c r="Y8" i="35"/>
  <c r="X9" i="35"/>
  <c r="R59" i="35"/>
  <c r="S56" i="35"/>
  <c r="R57" i="35"/>
  <c r="T48" i="35"/>
  <c r="S51" i="35"/>
  <c r="S49" i="35"/>
  <c r="V35" i="34"/>
  <c r="W32" i="34"/>
  <c r="V33" i="34"/>
  <c r="V27" i="33"/>
  <c r="W24" i="33"/>
  <c r="V25" i="33"/>
  <c r="T51" i="34"/>
  <c r="U48" i="34"/>
  <c r="T49" i="34"/>
  <c r="T41" i="33"/>
  <c r="T43" i="33"/>
  <c r="U40" i="33"/>
  <c r="V32" i="35"/>
  <c r="U33" i="35"/>
  <c r="U35" i="35"/>
  <c r="U33" i="33"/>
  <c r="U35" i="33"/>
  <c r="V32" i="33"/>
  <c r="X19" i="34"/>
  <c r="Y16" i="34"/>
  <c r="X17" i="34"/>
  <c r="R59" i="33"/>
  <c r="R57" i="33"/>
  <c r="S56" i="33"/>
  <c r="S65" i="34"/>
  <c r="S67" i="34"/>
  <c r="T64" i="34"/>
  <c r="W19" i="31"/>
  <c r="W17" i="31"/>
  <c r="X16" i="31"/>
  <c r="X9" i="32"/>
  <c r="Y8" i="32"/>
  <c r="X11" i="32"/>
  <c r="S64" i="32"/>
  <c r="R67" i="32"/>
  <c r="R65" i="32"/>
  <c r="R65" i="30"/>
  <c r="S64" i="30"/>
  <c r="R67" i="30"/>
  <c r="V32" i="29"/>
  <c r="U33" i="29"/>
  <c r="U35" i="29"/>
  <c r="Y8" i="30"/>
  <c r="X11" i="30"/>
  <c r="X9" i="30"/>
  <c r="S49" i="31"/>
  <c r="T48" i="31"/>
  <c r="S51" i="31"/>
  <c r="V32" i="30"/>
  <c r="U33" i="30"/>
  <c r="U35" i="30"/>
  <c r="W24" i="31"/>
  <c r="V27" i="31"/>
  <c r="V25" i="31"/>
  <c r="U40" i="32"/>
  <c r="T43" i="32"/>
  <c r="T41" i="32"/>
  <c r="T41" i="30"/>
  <c r="T43" i="30"/>
  <c r="U40" i="30"/>
  <c r="T41" i="29"/>
  <c r="U40" i="29"/>
  <c r="T43" i="29"/>
  <c r="S49" i="29"/>
  <c r="T48" i="29"/>
  <c r="S51" i="29"/>
  <c r="T41" i="31"/>
  <c r="U40" i="31"/>
  <c r="T43" i="31"/>
  <c r="W17" i="32"/>
  <c r="X16" i="32"/>
  <c r="W19" i="32"/>
  <c r="S49" i="32"/>
  <c r="T48" i="32"/>
  <c r="S51" i="32"/>
  <c r="R59" i="32"/>
  <c r="R57" i="32"/>
  <c r="S56" i="32"/>
  <c r="S49" i="30"/>
  <c r="T48" i="30"/>
  <c r="S51" i="30"/>
  <c r="S64" i="29"/>
  <c r="R67" i="29"/>
  <c r="R65" i="29"/>
  <c r="X9" i="31"/>
  <c r="Y8" i="31"/>
  <c r="X11" i="31"/>
  <c r="X9" i="29"/>
  <c r="Y8" i="29"/>
  <c r="X11" i="29"/>
  <c r="W17" i="30"/>
  <c r="X16" i="30"/>
  <c r="W19" i="30"/>
  <c r="U35" i="32"/>
  <c r="U33" i="32"/>
  <c r="V32" i="32"/>
  <c r="V27" i="30"/>
  <c r="V25" i="30"/>
  <c r="W24" i="30"/>
  <c r="R59" i="29"/>
  <c r="S56" i="29"/>
  <c r="R57" i="29"/>
  <c r="R59" i="31"/>
  <c r="R57" i="31"/>
  <c r="S56" i="31"/>
  <c r="V27" i="29"/>
  <c r="V25" i="29"/>
  <c r="W24" i="29"/>
  <c r="W17" i="29"/>
  <c r="X16" i="29"/>
  <c r="W19" i="29"/>
  <c r="R59" i="30"/>
  <c r="R57" i="30"/>
  <c r="S56" i="30"/>
  <c r="R65" i="31"/>
  <c r="S64" i="31"/>
  <c r="R67" i="31"/>
  <c r="V27" i="32"/>
  <c r="V25" i="32"/>
  <c r="W24" i="32"/>
  <c r="V32" i="31"/>
  <c r="U35" i="31"/>
  <c r="U33" i="31"/>
  <c r="W35" i="34" l="1"/>
  <c r="X32" i="34"/>
  <c r="W33" i="34"/>
  <c r="S67" i="35"/>
  <c r="T64" i="35"/>
  <c r="S65" i="35"/>
  <c r="Y9" i="33"/>
  <c r="Y11" i="33"/>
  <c r="Z8" i="33"/>
  <c r="T65" i="34"/>
  <c r="T67" i="34"/>
  <c r="U64" i="34"/>
  <c r="U48" i="33"/>
  <c r="T51" i="33"/>
  <c r="T49" i="33"/>
  <c r="T51" i="35"/>
  <c r="T49" i="35"/>
  <c r="U48" i="35"/>
  <c r="X27" i="34"/>
  <c r="X25" i="34"/>
  <c r="Y24" i="34"/>
  <c r="V35" i="35"/>
  <c r="W32" i="35"/>
  <c r="V33" i="35"/>
  <c r="W27" i="33"/>
  <c r="X24" i="33"/>
  <c r="W25" i="33"/>
  <c r="Z8" i="35"/>
  <c r="Y9" i="35"/>
  <c r="Y11" i="35"/>
  <c r="T57" i="34"/>
  <c r="U56" i="34"/>
  <c r="T59" i="34"/>
  <c r="X19" i="33"/>
  <c r="Y16" i="33"/>
  <c r="X17" i="33"/>
  <c r="U43" i="35"/>
  <c r="U41" i="35"/>
  <c r="V40" i="35"/>
  <c r="S65" i="33"/>
  <c r="S67" i="33"/>
  <c r="T64" i="33"/>
  <c r="Y9" i="34"/>
  <c r="Y11" i="34"/>
  <c r="Z8" i="34"/>
  <c r="V35" i="33"/>
  <c r="V33" i="33"/>
  <c r="W32" i="33"/>
  <c r="T56" i="33"/>
  <c r="S57" i="33"/>
  <c r="S59" i="33"/>
  <c r="Y17" i="34"/>
  <c r="Y19" i="34"/>
  <c r="Z16" i="34"/>
  <c r="U43" i="33"/>
  <c r="V40" i="33"/>
  <c r="U41" i="33"/>
  <c r="U51" i="34"/>
  <c r="U49" i="34"/>
  <c r="V48" i="34"/>
  <c r="S57" i="35"/>
  <c r="S59" i="35"/>
  <c r="T56" i="35"/>
  <c r="X24" i="35"/>
  <c r="W25" i="35"/>
  <c r="W27" i="35"/>
  <c r="W40" i="34"/>
  <c r="V41" i="34"/>
  <c r="V43" i="34"/>
  <c r="X19" i="35"/>
  <c r="X17" i="35"/>
  <c r="Y16" i="35"/>
  <c r="X24" i="30"/>
  <c r="W25" i="30"/>
  <c r="W27" i="30"/>
  <c r="X19" i="32"/>
  <c r="Y16" i="32"/>
  <c r="X17" i="32"/>
  <c r="Y9" i="30"/>
  <c r="Z8" i="30"/>
  <c r="Y11" i="30"/>
  <c r="T56" i="32"/>
  <c r="S59" i="32"/>
  <c r="S57" i="32"/>
  <c r="S65" i="30"/>
  <c r="S67" i="30"/>
  <c r="T64" i="30"/>
  <c r="S65" i="32"/>
  <c r="T64" i="32"/>
  <c r="S67" i="32"/>
  <c r="Y16" i="31"/>
  <c r="X19" i="31"/>
  <c r="X17" i="31"/>
  <c r="U41" i="32"/>
  <c r="V40" i="32"/>
  <c r="U43" i="32"/>
  <c r="T56" i="30"/>
  <c r="S57" i="30"/>
  <c r="S59" i="30"/>
  <c r="T64" i="29"/>
  <c r="S67" i="29"/>
  <c r="S65" i="29"/>
  <c r="V33" i="31"/>
  <c r="W32" i="31"/>
  <c r="V35" i="31"/>
  <c r="T56" i="31"/>
  <c r="S59" i="31"/>
  <c r="S57" i="31"/>
  <c r="Y11" i="29"/>
  <c r="Y9" i="29"/>
  <c r="Z8" i="29"/>
  <c r="T51" i="29"/>
  <c r="U48" i="29"/>
  <c r="T49" i="29"/>
  <c r="W32" i="30"/>
  <c r="V33" i="30"/>
  <c r="V35" i="30"/>
  <c r="T51" i="31"/>
  <c r="U48" i="31"/>
  <c r="T49" i="31"/>
  <c r="Y16" i="29"/>
  <c r="X19" i="29"/>
  <c r="X17" i="29"/>
  <c r="Y9" i="31"/>
  <c r="Y11" i="31"/>
  <c r="Z8" i="31"/>
  <c r="T51" i="32"/>
  <c r="T49" i="32"/>
  <c r="U48" i="32"/>
  <c r="U41" i="29"/>
  <c r="V40" i="29"/>
  <c r="U43" i="29"/>
  <c r="T56" i="29"/>
  <c r="S57" i="29"/>
  <c r="S59" i="29"/>
  <c r="X24" i="32"/>
  <c r="W27" i="32"/>
  <c r="W25" i="32"/>
  <c r="S65" i="31"/>
  <c r="T64" i="31"/>
  <c r="S67" i="31"/>
  <c r="X24" i="29"/>
  <c r="W27" i="29"/>
  <c r="W25" i="29"/>
  <c r="W32" i="32"/>
  <c r="V35" i="32"/>
  <c r="V33" i="32"/>
  <c r="X19" i="30"/>
  <c r="X17" i="30"/>
  <c r="Y16" i="30"/>
  <c r="T51" i="30"/>
  <c r="T49" i="30"/>
  <c r="U48" i="30"/>
  <c r="U43" i="31"/>
  <c r="U41" i="31"/>
  <c r="V40" i="31"/>
  <c r="U41" i="30"/>
  <c r="V40" i="30"/>
  <c r="U43" i="30"/>
  <c r="X24" i="31"/>
  <c r="W25" i="31"/>
  <c r="W27" i="31"/>
  <c r="W32" i="29"/>
  <c r="V35" i="29"/>
  <c r="V33" i="29"/>
  <c r="Y9" i="32"/>
  <c r="Z8" i="32"/>
  <c r="Y11" i="32"/>
  <c r="Y17" i="35" l="1"/>
  <c r="Z16" i="35"/>
  <c r="Y19" i="35"/>
  <c r="W40" i="33"/>
  <c r="V43" i="33"/>
  <c r="V41" i="33"/>
  <c r="U57" i="34"/>
  <c r="U59" i="34"/>
  <c r="V56" i="34"/>
  <c r="U67" i="34"/>
  <c r="V64" i="34"/>
  <c r="U65" i="34"/>
  <c r="V49" i="34"/>
  <c r="W48" i="34"/>
  <c r="V51" i="34"/>
  <c r="Z9" i="35"/>
  <c r="Z11" i="35"/>
  <c r="AA8" i="35"/>
  <c r="W41" i="34"/>
  <c r="W43" i="34"/>
  <c r="X40" i="34"/>
  <c r="T59" i="35"/>
  <c r="T57" i="35"/>
  <c r="U56" i="35"/>
  <c r="W40" i="35"/>
  <c r="V41" i="35"/>
  <c r="V43" i="35"/>
  <c r="Z16" i="33"/>
  <c r="Y17" i="33"/>
  <c r="Y19" i="33"/>
  <c r="W33" i="35"/>
  <c r="W35" i="35"/>
  <c r="X32" i="35"/>
  <c r="Z19" i="34"/>
  <c r="Z17" i="34"/>
  <c r="AA16" i="34"/>
  <c r="T67" i="33"/>
  <c r="T65" i="33"/>
  <c r="U64" i="33"/>
  <c r="X27" i="33"/>
  <c r="X25" i="33"/>
  <c r="Y24" i="33"/>
  <c r="U49" i="35"/>
  <c r="U51" i="35"/>
  <c r="V48" i="35"/>
  <c r="X35" i="34"/>
  <c r="Y32" i="34"/>
  <c r="X33" i="34"/>
  <c r="X27" i="35"/>
  <c r="X25" i="35"/>
  <c r="Y24" i="35"/>
  <c r="W35" i="33"/>
  <c r="X32" i="33"/>
  <c r="W33" i="33"/>
  <c r="T57" i="33"/>
  <c r="T59" i="33"/>
  <c r="U56" i="33"/>
  <c r="Z9" i="34"/>
  <c r="Z11" i="34"/>
  <c r="AA8" i="34"/>
  <c r="Z24" i="34"/>
  <c r="Y27" i="34"/>
  <c r="Y25" i="34"/>
  <c r="U49" i="33"/>
  <c r="V48" i="33"/>
  <c r="U51" i="33"/>
  <c r="Z11" i="33"/>
  <c r="AA8" i="33"/>
  <c r="Z9" i="33"/>
  <c r="U64" i="35"/>
  <c r="T67" i="35"/>
  <c r="T65" i="35"/>
  <c r="V48" i="32"/>
  <c r="U51" i="32"/>
  <c r="U49" i="32"/>
  <c r="X25" i="31"/>
  <c r="Y24" i="31"/>
  <c r="X27" i="31"/>
  <c r="W40" i="31"/>
  <c r="V43" i="31"/>
  <c r="V41" i="31"/>
  <c r="T67" i="31"/>
  <c r="U64" i="31"/>
  <c r="T65" i="31"/>
  <c r="X25" i="32"/>
  <c r="X27" i="32"/>
  <c r="Y24" i="32"/>
  <c r="W35" i="31"/>
  <c r="W33" i="31"/>
  <c r="X32" i="31"/>
  <c r="T65" i="29"/>
  <c r="T67" i="29"/>
  <c r="U64" i="29"/>
  <c r="Z11" i="30"/>
  <c r="Z9" i="30"/>
  <c r="AA8" i="30"/>
  <c r="T57" i="29"/>
  <c r="U56" i="29"/>
  <c r="T59" i="29"/>
  <c r="Z16" i="29"/>
  <c r="Y19" i="29"/>
  <c r="Y17" i="29"/>
  <c r="AA8" i="32"/>
  <c r="Z11" i="32"/>
  <c r="Z9" i="32"/>
  <c r="W33" i="29"/>
  <c r="W35" i="29"/>
  <c r="X32" i="29"/>
  <c r="V43" i="29"/>
  <c r="W40" i="29"/>
  <c r="V41" i="29"/>
  <c r="V48" i="31"/>
  <c r="U49" i="31"/>
  <c r="U51" i="31"/>
  <c r="W33" i="30"/>
  <c r="X32" i="30"/>
  <c r="W35" i="30"/>
  <c r="AA8" i="29"/>
  <c r="Z11" i="29"/>
  <c r="Z9" i="29"/>
  <c r="V43" i="32"/>
  <c r="V41" i="32"/>
  <c r="W40" i="32"/>
  <c r="Z16" i="31"/>
  <c r="Y17" i="31"/>
  <c r="Y19" i="31"/>
  <c r="T65" i="30"/>
  <c r="T67" i="30"/>
  <c r="U64" i="30"/>
  <c r="V48" i="30"/>
  <c r="U49" i="30"/>
  <c r="U51" i="30"/>
  <c r="X32" i="32"/>
  <c r="W33" i="32"/>
  <c r="W35" i="32"/>
  <c r="V48" i="29"/>
  <c r="U51" i="29"/>
  <c r="U49" i="29"/>
  <c r="V43" i="30"/>
  <c r="W40" i="30"/>
  <c r="V41" i="30"/>
  <c r="Z16" i="30"/>
  <c r="Y17" i="30"/>
  <c r="Y19" i="30"/>
  <c r="Y24" i="29"/>
  <c r="X25" i="29"/>
  <c r="X27" i="29"/>
  <c r="AA8" i="31"/>
  <c r="Z11" i="31"/>
  <c r="Z9" i="31"/>
  <c r="U56" i="31"/>
  <c r="T59" i="31"/>
  <c r="T57" i="31"/>
  <c r="U56" i="32"/>
  <c r="T59" i="32"/>
  <c r="T57" i="32"/>
  <c r="U56" i="30"/>
  <c r="T59" i="30"/>
  <c r="T57" i="30"/>
  <c r="T67" i="32"/>
  <c r="T65" i="32"/>
  <c r="U64" i="32"/>
  <c r="Z16" i="32"/>
  <c r="Y17" i="32"/>
  <c r="Y19" i="32"/>
  <c r="X27" i="30"/>
  <c r="X25" i="30"/>
  <c r="Y24" i="30"/>
  <c r="AB16" i="34" l="1"/>
  <c r="AA17" i="34"/>
  <c r="AA19" i="34"/>
  <c r="AA16" i="33"/>
  <c r="Z17" i="33"/>
  <c r="Z19" i="33"/>
  <c r="V56" i="35"/>
  <c r="U59" i="35"/>
  <c r="U57" i="35"/>
  <c r="W41" i="33"/>
  <c r="W43" i="33"/>
  <c r="X40" i="33"/>
  <c r="Y25" i="35"/>
  <c r="Z24" i="35"/>
  <c r="Y27" i="35"/>
  <c r="Y33" i="34"/>
  <c r="Y35" i="34"/>
  <c r="Z32" i="34"/>
  <c r="V64" i="33"/>
  <c r="U67" i="33"/>
  <c r="U65" i="33"/>
  <c r="W64" i="34"/>
  <c r="V65" i="34"/>
  <c r="V67" i="34"/>
  <c r="AA9" i="34"/>
  <c r="AA11" i="34"/>
  <c r="AB8" i="34"/>
  <c r="U65" i="35"/>
  <c r="U67" i="35"/>
  <c r="V64" i="35"/>
  <c r="Y25" i="33"/>
  <c r="Y27" i="33"/>
  <c r="Z24" i="33"/>
  <c r="AA9" i="35"/>
  <c r="AA11" i="35"/>
  <c r="AB8" i="35"/>
  <c r="X48" i="34"/>
  <c r="W51" i="34"/>
  <c r="W49" i="34"/>
  <c r="Z19" i="35"/>
  <c r="AA16" i="35"/>
  <c r="Z17" i="35"/>
  <c r="AB8" i="33"/>
  <c r="AA11" i="33"/>
  <c r="AA9" i="33"/>
  <c r="V49" i="33"/>
  <c r="V51" i="33"/>
  <c r="W48" i="33"/>
  <c r="Z27" i="34"/>
  <c r="AA24" i="34"/>
  <c r="Z25" i="34"/>
  <c r="U57" i="33"/>
  <c r="U59" i="33"/>
  <c r="V56" i="33"/>
  <c r="Y32" i="33"/>
  <c r="X33" i="33"/>
  <c r="X35" i="33"/>
  <c r="V51" i="35"/>
  <c r="V49" i="35"/>
  <c r="W48" i="35"/>
  <c r="X35" i="35"/>
  <c r="Y32" i="35"/>
  <c r="X33" i="35"/>
  <c r="W43" i="35"/>
  <c r="X40" i="35"/>
  <c r="W41" i="35"/>
  <c r="X41" i="34"/>
  <c r="X43" i="34"/>
  <c r="Y40" i="34"/>
  <c r="V59" i="34"/>
  <c r="W56" i="34"/>
  <c r="V57" i="34"/>
  <c r="Y25" i="30"/>
  <c r="Z24" i="30"/>
  <c r="Y27" i="30"/>
  <c r="AB8" i="31"/>
  <c r="AA11" i="31"/>
  <c r="AA9" i="31"/>
  <c r="X40" i="30"/>
  <c r="W41" i="30"/>
  <c r="W43" i="30"/>
  <c r="V49" i="29"/>
  <c r="W48" i="29"/>
  <c r="V51" i="29"/>
  <c r="Z17" i="31"/>
  <c r="AA16" i="31"/>
  <c r="Z19" i="31"/>
  <c r="X35" i="30"/>
  <c r="Y32" i="30"/>
  <c r="X33" i="30"/>
  <c r="V51" i="31"/>
  <c r="W48" i="31"/>
  <c r="V49" i="31"/>
  <c r="X35" i="29"/>
  <c r="X33" i="29"/>
  <c r="Y32" i="29"/>
  <c r="Z17" i="29"/>
  <c r="AA16" i="29"/>
  <c r="Z19" i="29"/>
  <c r="AA11" i="30"/>
  <c r="AA9" i="30"/>
  <c r="AB8" i="30"/>
  <c r="U57" i="31"/>
  <c r="V56" i="31"/>
  <c r="U59" i="31"/>
  <c r="V64" i="31"/>
  <c r="U65" i="31"/>
  <c r="U67" i="31"/>
  <c r="V64" i="32"/>
  <c r="U67" i="32"/>
  <c r="U65" i="32"/>
  <c r="U57" i="32"/>
  <c r="V56" i="32"/>
  <c r="U59" i="32"/>
  <c r="Z19" i="30"/>
  <c r="AA16" i="30"/>
  <c r="Z17" i="30"/>
  <c r="V49" i="30"/>
  <c r="W48" i="30"/>
  <c r="V51" i="30"/>
  <c r="AB8" i="29"/>
  <c r="AA11" i="29"/>
  <c r="AA9" i="29"/>
  <c r="X40" i="29"/>
  <c r="W43" i="29"/>
  <c r="W41" i="29"/>
  <c r="U57" i="29"/>
  <c r="U59" i="29"/>
  <c r="V56" i="29"/>
  <c r="Y32" i="31"/>
  <c r="X35" i="31"/>
  <c r="X33" i="31"/>
  <c r="Z17" i="32"/>
  <c r="AA16" i="32"/>
  <c r="Z19" i="32"/>
  <c r="X40" i="32"/>
  <c r="W43" i="32"/>
  <c r="W41" i="32"/>
  <c r="AB8" i="32"/>
  <c r="AA11" i="32"/>
  <c r="AA9" i="32"/>
  <c r="Y25" i="32"/>
  <c r="Z24" i="32"/>
  <c r="Y27" i="32"/>
  <c r="X40" i="31"/>
  <c r="W41" i="31"/>
  <c r="W43" i="31"/>
  <c r="U57" i="30"/>
  <c r="V56" i="30"/>
  <c r="U59" i="30"/>
  <c r="Y25" i="29"/>
  <c r="Y27" i="29"/>
  <c r="Z24" i="29"/>
  <c r="X33" i="32"/>
  <c r="Y32" i="32"/>
  <c r="X35" i="32"/>
  <c r="V64" i="30"/>
  <c r="U65" i="30"/>
  <c r="U67" i="30"/>
  <c r="U67" i="29"/>
  <c r="U65" i="29"/>
  <c r="V64" i="29"/>
  <c r="Y27" i="31"/>
  <c r="Y25" i="31"/>
  <c r="Z24" i="31"/>
  <c r="W48" i="32"/>
  <c r="V51" i="32"/>
  <c r="V49" i="32"/>
  <c r="W51" i="33" l="1"/>
  <c r="X48" i="33"/>
  <c r="W49" i="33"/>
  <c r="AB11" i="35"/>
  <c r="AC8" i="35"/>
  <c r="AB9" i="35"/>
  <c r="X41" i="33"/>
  <c r="X43" i="33"/>
  <c r="Y40" i="33"/>
  <c r="AA17" i="33"/>
  <c r="AA19" i="33"/>
  <c r="AB16" i="33"/>
  <c r="W59" i="34"/>
  <c r="X56" i="34"/>
  <c r="W57" i="34"/>
  <c r="Y33" i="33"/>
  <c r="Z32" i="33"/>
  <c r="Y35" i="33"/>
  <c r="AB9" i="33"/>
  <c r="AB11" i="33"/>
  <c r="AC8" i="33"/>
  <c r="AB11" i="34"/>
  <c r="AC8" i="34"/>
  <c r="AB9" i="34"/>
  <c r="V67" i="33"/>
  <c r="V65" i="33"/>
  <c r="W64" i="33"/>
  <c r="V59" i="35"/>
  <c r="W56" i="35"/>
  <c r="V57" i="35"/>
  <c r="X48" i="35"/>
  <c r="W49" i="35"/>
  <c r="W51" i="35"/>
  <c r="Z32" i="35"/>
  <c r="Y33" i="35"/>
  <c r="Y35" i="35"/>
  <c r="V59" i="33"/>
  <c r="W56" i="33"/>
  <c r="V57" i="33"/>
  <c r="AA25" i="34"/>
  <c r="AA27" i="34"/>
  <c r="AB24" i="34"/>
  <c r="V67" i="35"/>
  <c r="V65" i="35"/>
  <c r="W64" i="35"/>
  <c r="W65" i="34"/>
  <c r="W67" i="34"/>
  <c r="X64" i="34"/>
  <c r="Z35" i="34"/>
  <c r="Z33" i="34"/>
  <c r="AA32" i="34"/>
  <c r="Z27" i="35"/>
  <c r="AA24" i="35"/>
  <c r="Z25" i="35"/>
  <c r="Y43" i="34"/>
  <c r="Z40" i="34"/>
  <c r="Y41" i="34"/>
  <c r="X41" i="35"/>
  <c r="Y40" i="35"/>
  <c r="X43" i="35"/>
  <c r="AB16" i="35"/>
  <c r="AA19" i="35"/>
  <c r="AA17" i="35"/>
  <c r="X51" i="34"/>
  <c r="Y48" i="34"/>
  <c r="X49" i="34"/>
  <c r="AA24" i="33"/>
  <c r="Z27" i="33"/>
  <c r="Z25" i="33"/>
  <c r="AB19" i="34"/>
  <c r="AB17" i="34"/>
  <c r="AC16" i="34"/>
  <c r="W49" i="31"/>
  <c r="W51" i="31"/>
  <c r="X48" i="31"/>
  <c r="AB9" i="31"/>
  <c r="AC8" i="31"/>
  <c r="AB11" i="31"/>
  <c r="Y40" i="29"/>
  <c r="X43" i="29"/>
  <c r="X41" i="29"/>
  <c r="Z32" i="29"/>
  <c r="Y33" i="29"/>
  <c r="Y35" i="29"/>
  <c r="Y35" i="32"/>
  <c r="Z32" i="32"/>
  <c r="Y33" i="32"/>
  <c r="Z27" i="32"/>
  <c r="AA24" i="32"/>
  <c r="Z25" i="32"/>
  <c r="AB9" i="32"/>
  <c r="AB11" i="32"/>
  <c r="AC8" i="32"/>
  <c r="W49" i="30"/>
  <c r="X48" i="30"/>
  <c r="W51" i="30"/>
  <c r="W49" i="29"/>
  <c r="X48" i="29"/>
  <c r="W51" i="29"/>
  <c r="X41" i="30"/>
  <c r="Y40" i="30"/>
  <c r="X43" i="30"/>
  <c r="Y40" i="32"/>
  <c r="X43" i="32"/>
  <c r="X41" i="32"/>
  <c r="AA17" i="30"/>
  <c r="AB16" i="30"/>
  <c r="AA19" i="30"/>
  <c r="W49" i="32"/>
  <c r="X48" i="32"/>
  <c r="W51" i="32"/>
  <c r="W64" i="29"/>
  <c r="V67" i="29"/>
  <c r="V65" i="29"/>
  <c r="AA17" i="32"/>
  <c r="AB16" i="32"/>
  <c r="AA19" i="32"/>
  <c r="Z32" i="31"/>
  <c r="Y33" i="31"/>
  <c r="Y35" i="31"/>
  <c r="V65" i="31"/>
  <c r="W64" i="31"/>
  <c r="V67" i="31"/>
  <c r="AC8" i="30"/>
  <c r="AB11" i="30"/>
  <c r="AB9" i="30"/>
  <c r="AA17" i="29"/>
  <c r="AA19" i="29"/>
  <c r="AB16" i="29"/>
  <c r="AA19" i="31"/>
  <c r="AA17" i="31"/>
  <c r="AB16" i="31"/>
  <c r="Z27" i="30"/>
  <c r="Z25" i="30"/>
  <c r="AA24" i="30"/>
  <c r="V59" i="31"/>
  <c r="V57" i="31"/>
  <c r="W56" i="31"/>
  <c r="AA24" i="31"/>
  <c r="Z27" i="31"/>
  <c r="Z25" i="31"/>
  <c r="W64" i="30"/>
  <c r="V65" i="30"/>
  <c r="V67" i="30"/>
  <c r="Z27" i="29"/>
  <c r="Z25" i="29"/>
  <c r="AA24" i="29"/>
  <c r="V59" i="30"/>
  <c r="V57" i="30"/>
  <c r="W56" i="30"/>
  <c r="X41" i="31"/>
  <c r="X43" i="31"/>
  <c r="Y40" i="31"/>
  <c r="V59" i="29"/>
  <c r="W56" i="29"/>
  <c r="V57" i="29"/>
  <c r="AB9" i="29"/>
  <c r="AC8" i="29"/>
  <c r="AB11" i="29"/>
  <c r="V59" i="32"/>
  <c r="V57" i="32"/>
  <c r="W56" i="32"/>
  <c r="W64" i="32"/>
  <c r="V65" i="32"/>
  <c r="V67" i="32"/>
  <c r="Z32" i="30"/>
  <c r="Y35" i="30"/>
  <c r="Y33" i="30"/>
  <c r="AB24" i="35" l="1"/>
  <c r="AA25" i="35"/>
  <c r="AA27" i="35"/>
  <c r="W67" i="35"/>
  <c r="X64" i="35"/>
  <c r="W65" i="35"/>
  <c r="AC9" i="33"/>
  <c r="AC11" i="33"/>
  <c r="AD8" i="33"/>
  <c r="Z35" i="33"/>
  <c r="Z33" i="33"/>
  <c r="AA32" i="33"/>
  <c r="Y43" i="33"/>
  <c r="Z40" i="33"/>
  <c r="Y41" i="33"/>
  <c r="AD8" i="35"/>
  <c r="AC9" i="35"/>
  <c r="AC11" i="35"/>
  <c r="AC17" i="34"/>
  <c r="AC19" i="34"/>
  <c r="AD16" i="34"/>
  <c r="AA40" i="34"/>
  <c r="Z43" i="34"/>
  <c r="Z41" i="34"/>
  <c r="X65" i="34"/>
  <c r="X67" i="34"/>
  <c r="Y64" i="34"/>
  <c r="AB19" i="33"/>
  <c r="AC16" i="33"/>
  <c r="AB17" i="33"/>
  <c r="AB24" i="33"/>
  <c r="AA27" i="33"/>
  <c r="AA25" i="33"/>
  <c r="Y51" i="34"/>
  <c r="Y49" i="34"/>
  <c r="Z48" i="34"/>
  <c r="Y43" i="35"/>
  <c r="Z40" i="35"/>
  <c r="Y41" i="35"/>
  <c r="AA35" i="34"/>
  <c r="AB32" i="34"/>
  <c r="AA33" i="34"/>
  <c r="X51" i="35"/>
  <c r="Y48" i="35"/>
  <c r="X49" i="35"/>
  <c r="W65" i="33"/>
  <c r="W67" i="33"/>
  <c r="X64" i="33"/>
  <c r="AD8" i="34"/>
  <c r="AC11" i="34"/>
  <c r="AC9" i="34"/>
  <c r="AB27" i="34"/>
  <c r="AB25" i="34"/>
  <c r="AC24" i="34"/>
  <c r="X56" i="33"/>
  <c r="W59" i="33"/>
  <c r="W57" i="33"/>
  <c r="Z35" i="35"/>
  <c r="Z33" i="35"/>
  <c r="AA32" i="35"/>
  <c r="X57" i="34"/>
  <c r="Y56" i="34"/>
  <c r="X59" i="34"/>
  <c r="Y48" i="33"/>
  <c r="X51" i="33"/>
  <c r="X49" i="33"/>
  <c r="AB19" i="35"/>
  <c r="AB17" i="35"/>
  <c r="AC16" i="35"/>
  <c r="W57" i="35"/>
  <c r="W59" i="35"/>
  <c r="X56" i="35"/>
  <c r="AC16" i="31"/>
  <c r="AB19" i="31"/>
  <c r="AB17" i="31"/>
  <c r="AD8" i="30"/>
  <c r="AC9" i="30"/>
  <c r="AC11" i="30"/>
  <c r="AB19" i="32"/>
  <c r="AC16" i="32"/>
  <c r="AB17" i="32"/>
  <c r="W65" i="32"/>
  <c r="X64" i="32"/>
  <c r="W67" i="32"/>
  <c r="X56" i="29"/>
  <c r="W59" i="29"/>
  <c r="W57" i="29"/>
  <c r="AB24" i="29"/>
  <c r="AA27" i="29"/>
  <c r="AA25" i="29"/>
  <c r="AB24" i="31"/>
  <c r="AA25" i="31"/>
  <c r="AA27" i="31"/>
  <c r="AB24" i="30"/>
  <c r="AA25" i="30"/>
  <c r="AA27" i="30"/>
  <c r="AB19" i="30"/>
  <c r="AB17" i="30"/>
  <c r="AC16" i="30"/>
  <c r="Y41" i="32"/>
  <c r="Z40" i="32"/>
  <c r="Y43" i="32"/>
  <c r="X51" i="30"/>
  <c r="Y48" i="30"/>
  <c r="X49" i="30"/>
  <c r="Y41" i="29"/>
  <c r="Z40" i="29"/>
  <c r="Y43" i="29"/>
  <c r="X51" i="31"/>
  <c r="Y48" i="31"/>
  <c r="X49" i="31"/>
  <c r="X64" i="29"/>
  <c r="W65" i="29"/>
  <c r="W67" i="29"/>
  <c r="Z33" i="30"/>
  <c r="Z35" i="30"/>
  <c r="AA32" i="30"/>
  <c r="X56" i="32"/>
  <c r="W59" i="32"/>
  <c r="W57" i="32"/>
  <c r="AC11" i="29"/>
  <c r="AC9" i="29"/>
  <c r="AD8" i="29"/>
  <c r="X56" i="30"/>
  <c r="W57" i="30"/>
  <c r="W59" i="30"/>
  <c r="W65" i="30"/>
  <c r="W67" i="30"/>
  <c r="X64" i="30"/>
  <c r="X56" i="31"/>
  <c r="W57" i="31"/>
  <c r="W59" i="31"/>
  <c r="W65" i="31"/>
  <c r="X64" i="31"/>
  <c r="W67" i="31"/>
  <c r="Z33" i="31"/>
  <c r="AA32" i="31"/>
  <c r="Z35" i="31"/>
  <c r="X51" i="32"/>
  <c r="X49" i="32"/>
  <c r="Y48" i="32"/>
  <c r="X51" i="29"/>
  <c r="Y48" i="29"/>
  <c r="X49" i="29"/>
  <c r="AA32" i="32"/>
  <c r="Z35" i="32"/>
  <c r="Z33" i="32"/>
  <c r="AA32" i="29"/>
  <c r="Z33" i="29"/>
  <c r="Z35" i="29"/>
  <c r="Y43" i="31"/>
  <c r="Y41" i="31"/>
  <c r="Z40" i="31"/>
  <c r="AC16" i="29"/>
  <c r="AB19" i="29"/>
  <c r="AB17" i="29"/>
  <c r="Y41" i="30"/>
  <c r="Z40" i="30"/>
  <c r="Y43" i="30"/>
  <c r="AC9" i="32"/>
  <c r="AD8" i="32"/>
  <c r="AC11" i="32"/>
  <c r="AB24" i="32"/>
  <c r="AA25" i="32"/>
  <c r="AA27" i="32"/>
  <c r="AC9" i="31"/>
  <c r="AD8" i="31"/>
  <c r="AC11" i="31"/>
  <c r="X57" i="33" l="1"/>
  <c r="X59" i="33"/>
  <c r="Y56" i="33"/>
  <c r="X59" i="35"/>
  <c r="X57" i="35"/>
  <c r="Y56" i="35"/>
  <c r="Y49" i="33"/>
  <c r="Y51" i="33"/>
  <c r="Z48" i="33"/>
  <c r="AA35" i="35"/>
  <c r="AA33" i="35"/>
  <c r="AB32" i="35"/>
  <c r="X67" i="33"/>
  <c r="Y64" i="33"/>
  <c r="X65" i="33"/>
  <c r="Y49" i="35"/>
  <c r="Y51" i="35"/>
  <c r="Z48" i="35"/>
  <c r="Z51" i="34"/>
  <c r="Z49" i="34"/>
  <c r="AA48" i="34"/>
  <c r="AD9" i="35"/>
  <c r="AD11" i="35"/>
  <c r="AE8" i="35"/>
  <c r="AA35" i="33"/>
  <c r="AB32" i="33"/>
  <c r="AA33" i="33"/>
  <c r="AB27" i="33"/>
  <c r="AB25" i="33"/>
  <c r="AC24" i="33"/>
  <c r="Y57" i="34"/>
  <c r="Y59" i="34"/>
  <c r="Z56" i="34"/>
  <c r="AD24" i="34"/>
  <c r="AC25" i="34"/>
  <c r="AC27" i="34"/>
  <c r="AA40" i="35"/>
  <c r="Z43" i="35"/>
  <c r="Z41" i="35"/>
  <c r="AA41" i="34"/>
  <c r="AA43" i="34"/>
  <c r="AB40" i="34"/>
  <c r="AA40" i="33"/>
  <c r="Z43" i="33"/>
  <c r="Z41" i="33"/>
  <c r="Y67" i="34"/>
  <c r="Z64" i="34"/>
  <c r="Y65" i="34"/>
  <c r="AC17" i="35"/>
  <c r="AC19" i="35"/>
  <c r="AD16" i="35"/>
  <c r="AD9" i="34"/>
  <c r="AD11" i="34"/>
  <c r="AE8" i="34"/>
  <c r="AB35" i="34"/>
  <c r="AC32" i="34"/>
  <c r="AB33" i="34"/>
  <c r="AD16" i="33"/>
  <c r="AC19" i="33"/>
  <c r="AC17" i="33"/>
  <c r="AD19" i="34"/>
  <c r="AE16" i="34"/>
  <c r="AD17" i="34"/>
  <c r="AD11" i="33"/>
  <c r="AE8" i="33"/>
  <c r="AD9" i="33"/>
  <c r="X67" i="35"/>
  <c r="Y64" i="35"/>
  <c r="X65" i="35"/>
  <c r="AB27" i="35"/>
  <c r="AC24" i="35"/>
  <c r="AB25" i="35"/>
  <c r="AA33" i="29"/>
  <c r="AA35" i="29"/>
  <c r="AB32" i="29"/>
  <c r="X57" i="30"/>
  <c r="Y56" i="30"/>
  <c r="X59" i="30"/>
  <c r="X65" i="29"/>
  <c r="Y64" i="29"/>
  <c r="X67" i="29"/>
  <c r="Z48" i="30"/>
  <c r="Y49" i="30"/>
  <c r="Y51" i="30"/>
  <c r="AC24" i="29"/>
  <c r="AB25" i="29"/>
  <c r="AB27" i="29"/>
  <c r="AD16" i="32"/>
  <c r="AC19" i="32"/>
  <c r="AC17" i="32"/>
  <c r="AD11" i="30"/>
  <c r="AE8" i="30"/>
  <c r="AD9" i="30"/>
  <c r="AC24" i="32"/>
  <c r="AB27" i="32"/>
  <c r="AB25" i="32"/>
  <c r="Z48" i="29"/>
  <c r="Y49" i="29"/>
  <c r="Y51" i="29"/>
  <c r="AE8" i="29"/>
  <c r="AD11" i="29"/>
  <c r="AD9" i="29"/>
  <c r="Z43" i="29"/>
  <c r="Z41" i="29"/>
  <c r="AA40" i="29"/>
  <c r="AD16" i="30"/>
  <c r="AC17" i="30"/>
  <c r="AC19" i="30"/>
  <c r="AB25" i="31"/>
  <c r="AB27" i="31"/>
  <c r="AC24" i="31"/>
  <c r="X67" i="32"/>
  <c r="X65" i="32"/>
  <c r="Y64" i="32"/>
  <c r="AE8" i="31"/>
  <c r="AD11" i="31"/>
  <c r="AD9" i="31"/>
  <c r="Z43" i="30"/>
  <c r="AA40" i="30"/>
  <c r="Z41" i="30"/>
  <c r="AD16" i="29"/>
  <c r="AC19" i="29"/>
  <c r="AC17" i="29"/>
  <c r="X67" i="31"/>
  <c r="Y64" i="31"/>
  <c r="X65" i="31"/>
  <c r="Y56" i="31"/>
  <c r="X57" i="31"/>
  <c r="X59" i="31"/>
  <c r="Y56" i="32"/>
  <c r="X57" i="32"/>
  <c r="X59" i="32"/>
  <c r="Z48" i="31"/>
  <c r="Y51" i="31"/>
  <c r="Y49" i="31"/>
  <c r="AB27" i="30"/>
  <c r="AC24" i="30"/>
  <c r="AB25" i="30"/>
  <c r="AE8" i="32"/>
  <c r="AD11" i="32"/>
  <c r="AD9" i="32"/>
  <c r="AA40" i="31"/>
  <c r="Z43" i="31"/>
  <c r="Z41" i="31"/>
  <c r="AA35" i="32"/>
  <c r="AB32" i="32"/>
  <c r="AA33" i="32"/>
  <c r="Z48" i="32"/>
  <c r="Y51" i="32"/>
  <c r="Y49" i="32"/>
  <c r="AA35" i="31"/>
  <c r="AA33" i="31"/>
  <c r="AB32" i="31"/>
  <c r="X65" i="30"/>
  <c r="X67" i="30"/>
  <c r="Y64" i="30"/>
  <c r="AA33" i="30"/>
  <c r="AB32" i="30"/>
  <c r="AA35" i="30"/>
  <c r="Z43" i="32"/>
  <c r="Z41" i="32"/>
  <c r="AA40" i="32"/>
  <c r="X57" i="29"/>
  <c r="Y56" i="29"/>
  <c r="X59" i="29"/>
  <c r="AD16" i="31"/>
  <c r="AC19" i="31"/>
  <c r="AC17" i="31"/>
  <c r="Y65" i="35" l="1"/>
  <c r="Y67" i="35"/>
  <c r="Z64" i="35"/>
  <c r="AC33" i="34"/>
  <c r="AD32" i="34"/>
  <c r="AC35" i="34"/>
  <c r="AE9" i="35"/>
  <c r="AE11" i="35"/>
  <c r="AF8" i="35"/>
  <c r="AB35" i="35"/>
  <c r="AC32" i="35"/>
  <c r="AB33" i="35"/>
  <c r="AC25" i="35"/>
  <c r="AD24" i="35"/>
  <c r="AC27" i="35"/>
  <c r="AD19" i="35"/>
  <c r="AE16" i="35"/>
  <c r="AD17" i="35"/>
  <c r="AA64" i="34"/>
  <c r="Z65" i="34"/>
  <c r="Z67" i="34"/>
  <c r="AA41" i="33"/>
  <c r="AA43" i="33"/>
  <c r="AB40" i="33"/>
  <c r="Y57" i="33"/>
  <c r="Y59" i="33"/>
  <c r="Z56" i="33"/>
  <c r="AF16" i="34"/>
  <c r="AE19" i="34"/>
  <c r="AE17" i="34"/>
  <c r="AD17" i="33"/>
  <c r="AD19" i="33"/>
  <c r="AE16" i="33"/>
  <c r="AE9" i="34"/>
  <c r="AE11" i="34"/>
  <c r="AF8" i="34"/>
  <c r="AB41" i="34"/>
  <c r="AB43" i="34"/>
  <c r="AC40" i="34"/>
  <c r="AE24" i="34"/>
  <c r="AD25" i="34"/>
  <c r="AD27" i="34"/>
  <c r="AC27" i="33"/>
  <c r="AC25" i="33"/>
  <c r="AD24" i="33"/>
  <c r="AB35" i="33"/>
  <c r="AC32" i="33"/>
  <c r="AB33" i="33"/>
  <c r="Z51" i="35"/>
  <c r="AA48" i="35"/>
  <c r="Z49" i="35"/>
  <c r="Z64" i="33"/>
  <c r="Y65" i="33"/>
  <c r="Y67" i="33"/>
  <c r="Z56" i="35"/>
  <c r="Y57" i="35"/>
  <c r="Y59" i="35"/>
  <c r="AF8" i="33"/>
  <c r="AE9" i="33"/>
  <c r="AE11" i="33"/>
  <c r="AA43" i="35"/>
  <c r="AA41" i="35"/>
  <c r="AB40" i="35"/>
  <c r="Z59" i="34"/>
  <c r="AA56" i="34"/>
  <c r="Z57" i="34"/>
  <c r="AB48" i="34"/>
  <c r="AA51" i="34"/>
  <c r="AA49" i="34"/>
  <c r="Z49" i="33"/>
  <c r="Z51" i="33"/>
  <c r="AA48" i="33"/>
  <c r="Y57" i="29"/>
  <c r="Z56" i="29"/>
  <c r="Y59" i="29"/>
  <c r="Z64" i="30"/>
  <c r="Y65" i="30"/>
  <c r="Y67" i="30"/>
  <c r="AA48" i="32"/>
  <c r="Z49" i="32"/>
  <c r="Z51" i="32"/>
  <c r="AF8" i="29"/>
  <c r="AE11" i="29"/>
  <c r="AE9" i="29"/>
  <c r="AE11" i="30"/>
  <c r="AF8" i="30"/>
  <c r="AE9" i="30"/>
  <c r="AD17" i="32"/>
  <c r="AE16" i="32"/>
  <c r="AD19" i="32"/>
  <c r="Y67" i="29"/>
  <c r="Y65" i="29"/>
  <c r="Z64" i="29"/>
  <c r="AF8" i="32"/>
  <c r="AE9" i="32"/>
  <c r="AE11" i="32"/>
  <c r="Y57" i="31"/>
  <c r="Z56" i="31"/>
  <c r="Y59" i="31"/>
  <c r="AB40" i="30"/>
  <c r="AA43" i="30"/>
  <c r="AA41" i="30"/>
  <c r="AF8" i="31"/>
  <c r="AE11" i="31"/>
  <c r="AE9" i="31"/>
  <c r="AC27" i="31"/>
  <c r="AC25" i="31"/>
  <c r="AD24" i="31"/>
  <c r="AB35" i="29"/>
  <c r="AB33" i="29"/>
  <c r="AC32" i="29"/>
  <c r="AD17" i="31"/>
  <c r="AD19" i="31"/>
  <c r="AE16" i="31"/>
  <c r="AB40" i="32"/>
  <c r="AA43" i="32"/>
  <c r="AA41" i="32"/>
  <c r="AB35" i="30"/>
  <c r="AB33" i="30"/>
  <c r="AC32" i="30"/>
  <c r="AB33" i="32"/>
  <c r="AC32" i="32"/>
  <c r="AB35" i="32"/>
  <c r="AB40" i="31"/>
  <c r="AA43" i="31"/>
  <c r="AA41" i="31"/>
  <c r="Y57" i="32"/>
  <c r="Y59" i="32"/>
  <c r="Z56" i="32"/>
  <c r="Z64" i="32"/>
  <c r="Y67" i="32"/>
  <c r="Y65" i="32"/>
  <c r="AD19" i="30"/>
  <c r="AD17" i="30"/>
  <c r="AE16" i="30"/>
  <c r="AC25" i="32"/>
  <c r="AD24" i="32"/>
  <c r="AC27" i="32"/>
  <c r="Z49" i="30"/>
  <c r="AA48" i="30"/>
  <c r="Z51" i="30"/>
  <c r="AC32" i="31"/>
  <c r="AB35" i="31"/>
  <c r="AB33" i="31"/>
  <c r="AC25" i="30"/>
  <c r="AD24" i="30"/>
  <c r="AC27" i="30"/>
  <c r="Z49" i="31"/>
  <c r="Z51" i="31"/>
  <c r="AA48" i="31"/>
  <c r="Z64" i="31"/>
  <c r="Y67" i="31"/>
  <c r="Y65" i="31"/>
  <c r="AD17" i="29"/>
  <c r="AE16" i="29"/>
  <c r="AD19" i="29"/>
  <c r="AB40" i="29"/>
  <c r="AA41" i="29"/>
  <c r="AA43" i="29"/>
  <c r="AA48" i="29"/>
  <c r="Z51" i="29"/>
  <c r="Z49" i="29"/>
  <c r="AC25" i="29"/>
  <c r="AD24" i="29"/>
  <c r="AC27" i="29"/>
  <c r="Y57" i="30"/>
  <c r="Z56" i="30"/>
  <c r="Y59" i="30"/>
  <c r="AA51" i="33" l="1"/>
  <c r="AB48" i="33"/>
  <c r="AA49" i="33"/>
  <c r="Z65" i="33"/>
  <c r="Z67" i="33"/>
  <c r="AA64" i="33"/>
  <c r="AE25" i="34"/>
  <c r="AE27" i="34"/>
  <c r="AF24" i="34"/>
  <c r="AF11" i="34"/>
  <c r="AG8" i="34"/>
  <c r="AF9" i="34"/>
  <c r="AF17" i="34"/>
  <c r="AF19" i="34"/>
  <c r="AG16" i="34"/>
  <c r="AB41" i="33"/>
  <c r="AB43" i="33"/>
  <c r="AC40" i="33"/>
  <c r="AB51" i="34"/>
  <c r="AC48" i="34"/>
  <c r="AB49" i="34"/>
  <c r="AB41" i="35"/>
  <c r="AB43" i="35"/>
  <c r="AC40" i="35"/>
  <c r="Z59" i="35"/>
  <c r="AA56" i="35"/>
  <c r="Z57" i="35"/>
  <c r="AC33" i="33"/>
  <c r="AC35" i="33"/>
  <c r="AD32" i="33"/>
  <c r="AC43" i="34"/>
  <c r="AD40" i="34"/>
  <c r="AC41" i="34"/>
  <c r="Z59" i="33"/>
  <c r="AA56" i="33"/>
  <c r="Z57" i="33"/>
  <c r="AA65" i="34"/>
  <c r="AA67" i="34"/>
  <c r="AB64" i="34"/>
  <c r="AC35" i="35"/>
  <c r="AD32" i="35"/>
  <c r="AC33" i="35"/>
  <c r="Z67" i="35"/>
  <c r="Z65" i="35"/>
  <c r="AA64" i="35"/>
  <c r="AF9" i="33"/>
  <c r="AF11" i="33"/>
  <c r="AG8" i="33"/>
  <c r="AB48" i="35"/>
  <c r="AA51" i="35"/>
  <c r="AA49" i="35"/>
  <c r="AD27" i="35"/>
  <c r="AE24" i="35"/>
  <c r="AD25" i="35"/>
  <c r="AA59" i="34"/>
  <c r="AB56" i="34"/>
  <c r="AA57" i="34"/>
  <c r="AE24" i="33"/>
  <c r="AD27" i="33"/>
  <c r="AD25" i="33"/>
  <c r="AE17" i="33"/>
  <c r="AE19" i="33"/>
  <c r="AF16" i="33"/>
  <c r="AE19" i="35"/>
  <c r="AF16" i="35"/>
  <c r="AE17" i="35"/>
  <c r="AF11" i="35"/>
  <c r="AG8" i="35"/>
  <c r="AF9" i="35"/>
  <c r="AD35" i="34"/>
  <c r="AD33" i="34"/>
  <c r="AE32" i="34"/>
  <c r="AD27" i="32"/>
  <c r="AE24" i="32"/>
  <c r="AD25" i="32"/>
  <c r="Z59" i="32"/>
  <c r="Z57" i="32"/>
  <c r="AA56" i="32"/>
  <c r="AD27" i="29"/>
  <c r="AD25" i="29"/>
  <c r="AE24" i="29"/>
  <c r="AA49" i="29"/>
  <c r="AB48" i="29"/>
  <c r="AA51" i="29"/>
  <c r="AA49" i="30"/>
  <c r="AA51" i="30"/>
  <c r="AB48" i="30"/>
  <c r="AB41" i="31"/>
  <c r="AC40" i="31"/>
  <c r="AB43" i="31"/>
  <c r="AD32" i="30"/>
  <c r="AC33" i="30"/>
  <c r="AC35" i="30"/>
  <c r="AE24" i="31"/>
  <c r="AD27" i="31"/>
  <c r="AD25" i="31"/>
  <c r="AB41" i="30"/>
  <c r="AC40" i="30"/>
  <c r="AB43" i="30"/>
  <c r="Z65" i="30"/>
  <c r="AA64" i="30"/>
  <c r="Z67" i="30"/>
  <c r="Z59" i="30"/>
  <c r="AA56" i="30"/>
  <c r="Z57" i="30"/>
  <c r="AE17" i="29"/>
  <c r="AF16" i="29"/>
  <c r="AE19" i="29"/>
  <c r="Z65" i="31"/>
  <c r="AA64" i="31"/>
  <c r="Z67" i="31"/>
  <c r="AE17" i="30"/>
  <c r="AF16" i="30"/>
  <c r="AE19" i="30"/>
  <c r="AC40" i="32"/>
  <c r="AB43" i="32"/>
  <c r="AB41" i="32"/>
  <c r="AD32" i="29"/>
  <c r="AC33" i="29"/>
  <c r="AC35" i="29"/>
  <c r="AF9" i="31"/>
  <c r="AF11" i="31"/>
  <c r="AG8" i="31"/>
  <c r="AA49" i="32"/>
  <c r="AB48" i="32"/>
  <c r="AA51" i="32"/>
  <c r="AB43" i="29"/>
  <c r="AC40" i="29"/>
  <c r="AB41" i="29"/>
  <c r="AA49" i="31"/>
  <c r="AB48" i="31"/>
  <c r="AA51" i="31"/>
  <c r="AD27" i="30"/>
  <c r="AD25" i="30"/>
  <c r="AE24" i="30"/>
  <c r="AD32" i="31"/>
  <c r="AC35" i="31"/>
  <c r="AC33" i="31"/>
  <c r="AA64" i="32"/>
  <c r="Z67" i="32"/>
  <c r="Z65" i="32"/>
  <c r="AC35" i="32"/>
  <c r="AC33" i="32"/>
  <c r="AD32" i="32"/>
  <c r="AE19" i="31"/>
  <c r="AE17" i="31"/>
  <c r="AF16" i="31"/>
  <c r="Z59" i="31"/>
  <c r="AA56" i="31"/>
  <c r="Z57" i="31"/>
  <c r="AF9" i="32"/>
  <c r="AF11" i="32"/>
  <c r="AG8" i="32"/>
  <c r="AG8" i="30"/>
  <c r="AF11" i="30"/>
  <c r="AF9" i="30"/>
  <c r="AF9" i="29"/>
  <c r="AG8" i="29"/>
  <c r="AF11" i="29"/>
  <c r="AA56" i="29"/>
  <c r="Z57" i="29"/>
  <c r="Z59" i="29"/>
  <c r="AA64" i="29"/>
  <c r="Z67" i="29"/>
  <c r="Z65" i="29"/>
  <c r="AE17" i="32"/>
  <c r="AF16" i="32"/>
  <c r="AE19" i="32"/>
  <c r="AE35" i="34" l="1"/>
  <c r="AF32" i="34"/>
  <c r="AE33" i="34"/>
  <c r="AG9" i="35"/>
  <c r="AG11" i="35"/>
  <c r="AM9" i="35"/>
  <c r="AN9" i="35" s="1"/>
  <c r="AB57" i="34"/>
  <c r="AB59" i="34"/>
  <c r="AC56" i="34"/>
  <c r="AG9" i="33"/>
  <c r="AG11" i="33"/>
  <c r="AM9" i="33"/>
  <c r="AN9" i="33" s="1"/>
  <c r="AE40" i="34"/>
  <c r="AD41" i="34"/>
  <c r="AD43" i="34"/>
  <c r="AC43" i="35"/>
  <c r="AD40" i="35"/>
  <c r="AC41" i="35"/>
  <c r="AC49" i="34"/>
  <c r="AC51" i="34"/>
  <c r="AD48" i="34"/>
  <c r="AF19" i="33"/>
  <c r="AG16" i="33"/>
  <c r="AF17" i="33"/>
  <c r="AB65" i="34"/>
  <c r="AB67" i="34"/>
  <c r="AC64" i="34"/>
  <c r="AB56" i="33"/>
  <c r="AA59" i="33"/>
  <c r="AA57" i="33"/>
  <c r="AG17" i="34"/>
  <c r="AG19" i="34"/>
  <c r="AM17" i="34"/>
  <c r="AN17" i="34" s="1"/>
  <c r="AG11" i="34"/>
  <c r="AG9" i="34"/>
  <c r="AM9" i="34"/>
  <c r="AN9" i="34" s="1"/>
  <c r="AF24" i="33"/>
  <c r="AE27" i="33"/>
  <c r="AE25" i="33"/>
  <c r="AD35" i="33"/>
  <c r="AE32" i="33"/>
  <c r="AD33" i="33"/>
  <c r="AA57" i="35"/>
  <c r="AA59" i="35"/>
  <c r="AB56" i="35"/>
  <c r="AC43" i="33"/>
  <c r="AD40" i="33"/>
  <c r="AC41" i="33"/>
  <c r="AA65" i="33"/>
  <c r="AA67" i="33"/>
  <c r="AB64" i="33"/>
  <c r="AC48" i="33"/>
  <c r="AB51" i="33"/>
  <c r="AB49" i="33"/>
  <c r="AF19" i="35"/>
  <c r="AF17" i="35"/>
  <c r="AG16" i="35"/>
  <c r="AF24" i="35"/>
  <c r="AE25" i="35"/>
  <c r="AE27" i="35"/>
  <c r="AB49" i="35"/>
  <c r="AB51" i="35"/>
  <c r="AC48" i="35"/>
  <c r="AA67" i="35"/>
  <c r="AB64" i="35"/>
  <c r="AA65" i="35"/>
  <c r="AD35" i="35"/>
  <c r="AE32" i="35"/>
  <c r="AD33" i="35"/>
  <c r="AF27" i="34"/>
  <c r="AG24" i="34"/>
  <c r="AF25" i="34"/>
  <c r="AE32" i="32"/>
  <c r="AD33" i="32"/>
  <c r="AD35" i="32"/>
  <c r="AB56" i="30"/>
  <c r="AA57" i="30"/>
  <c r="AA59" i="30"/>
  <c r="AD33" i="31"/>
  <c r="AE32" i="31"/>
  <c r="AD35" i="31"/>
  <c r="AB64" i="29"/>
  <c r="AA67" i="29"/>
  <c r="AA65" i="29"/>
  <c r="AA65" i="32"/>
  <c r="AB64" i="32"/>
  <c r="AA67" i="32"/>
  <c r="AF24" i="30"/>
  <c r="AE25" i="30"/>
  <c r="AE27" i="30"/>
  <c r="AB51" i="31"/>
  <c r="AC48" i="31"/>
  <c r="AB49" i="31"/>
  <c r="AG9" i="31"/>
  <c r="AG11" i="31"/>
  <c r="AM9" i="31"/>
  <c r="AN9" i="31" s="1"/>
  <c r="AC41" i="32"/>
  <c r="AD40" i="32"/>
  <c r="AC43" i="32"/>
  <c r="AG16" i="29"/>
  <c r="AF19" i="29"/>
  <c r="AF17" i="29"/>
  <c r="AE32" i="30"/>
  <c r="AD35" i="30"/>
  <c r="AD33" i="30"/>
  <c r="AB51" i="30"/>
  <c r="AC48" i="30"/>
  <c r="AB49" i="30"/>
  <c r="AB51" i="29"/>
  <c r="AB49" i="29"/>
  <c r="AC48" i="29"/>
  <c r="AF19" i="32"/>
  <c r="AG16" i="32"/>
  <c r="AF17" i="32"/>
  <c r="AG11" i="29"/>
  <c r="AG9" i="29"/>
  <c r="AM9" i="29"/>
  <c r="AN9" i="29" s="1"/>
  <c r="AG9" i="30"/>
  <c r="AG11" i="30"/>
  <c r="AM9" i="30"/>
  <c r="AN9" i="30" s="1"/>
  <c r="AE32" i="29"/>
  <c r="AD33" i="29"/>
  <c r="AD35" i="29"/>
  <c r="AA65" i="31"/>
  <c r="AB64" i="31"/>
  <c r="AA67" i="31"/>
  <c r="AC41" i="30"/>
  <c r="AD40" i="30"/>
  <c r="AC43" i="30"/>
  <c r="AF24" i="31"/>
  <c r="AE25" i="31"/>
  <c r="AE27" i="31"/>
  <c r="AB56" i="32"/>
  <c r="AA59" i="32"/>
  <c r="AA57" i="32"/>
  <c r="AF24" i="32"/>
  <c r="AE27" i="32"/>
  <c r="AE25" i="32"/>
  <c r="AB56" i="29"/>
  <c r="AA59" i="29"/>
  <c r="AA57" i="29"/>
  <c r="AC41" i="29"/>
  <c r="AD40" i="29"/>
  <c r="AC43" i="29"/>
  <c r="AG16" i="31"/>
  <c r="AF19" i="31"/>
  <c r="AF17" i="31"/>
  <c r="AG9" i="32"/>
  <c r="AG11" i="32"/>
  <c r="AM9" i="32"/>
  <c r="AN9" i="32" s="1"/>
  <c r="AB56" i="31"/>
  <c r="AA57" i="31"/>
  <c r="AA59" i="31"/>
  <c r="AB51" i="32"/>
  <c r="AB49" i="32"/>
  <c r="AC48" i="32"/>
  <c r="AF19" i="30"/>
  <c r="AF17" i="30"/>
  <c r="AG16" i="30"/>
  <c r="AA65" i="30"/>
  <c r="AB64" i="30"/>
  <c r="AA67" i="30"/>
  <c r="AC41" i="31"/>
  <c r="AD40" i="31"/>
  <c r="AC43" i="31"/>
  <c r="AF24" i="29"/>
  <c r="AE27" i="29"/>
  <c r="AE25" i="29"/>
  <c r="AO9" i="33" l="1"/>
  <c r="AJ13" i="33"/>
  <c r="AJ12" i="33"/>
  <c r="AG27" i="34"/>
  <c r="AG25" i="34"/>
  <c r="AM25" i="34"/>
  <c r="AN25" i="34" s="1"/>
  <c r="AC49" i="35"/>
  <c r="AC51" i="35"/>
  <c r="AD48" i="35"/>
  <c r="AB67" i="33"/>
  <c r="AC64" i="33"/>
  <c r="AB65" i="33"/>
  <c r="AE40" i="33"/>
  <c r="AD43" i="33"/>
  <c r="AD41" i="33"/>
  <c r="AC67" i="34"/>
  <c r="AD64" i="34"/>
  <c r="AC65" i="34"/>
  <c r="AG17" i="33"/>
  <c r="AG19" i="33"/>
  <c r="AM17" i="33"/>
  <c r="AN17" i="33" s="1"/>
  <c r="AC49" i="33"/>
  <c r="AD48" i="33"/>
  <c r="AC51" i="33"/>
  <c r="AJ13" i="34"/>
  <c r="AJ12" i="34"/>
  <c r="AF27" i="35"/>
  <c r="AF25" i="35"/>
  <c r="AG24" i="35"/>
  <c r="AJ13" i="35"/>
  <c r="AJ12" i="35"/>
  <c r="AF35" i="34"/>
  <c r="AF33" i="34"/>
  <c r="AG32" i="34"/>
  <c r="AE35" i="35"/>
  <c r="AE33" i="35"/>
  <c r="AF32" i="35"/>
  <c r="AB59" i="33"/>
  <c r="AC56" i="33"/>
  <c r="AB57" i="33"/>
  <c r="AC64" i="35"/>
  <c r="AB67" i="35"/>
  <c r="AB65" i="35"/>
  <c r="AG17" i="35"/>
  <c r="AG19" i="35"/>
  <c r="AM17" i="35"/>
  <c r="AN17" i="35" s="1"/>
  <c r="AB59" i="35"/>
  <c r="AC56" i="35"/>
  <c r="AB57" i="35"/>
  <c r="AE35" i="33"/>
  <c r="AF32" i="33"/>
  <c r="AE33" i="33"/>
  <c r="AF27" i="33"/>
  <c r="AF25" i="33"/>
  <c r="AG24" i="33"/>
  <c r="AJ20" i="34"/>
  <c r="AJ21" i="34"/>
  <c r="AD49" i="34"/>
  <c r="AD51" i="34"/>
  <c r="AE48" i="34"/>
  <c r="AE40" i="35"/>
  <c r="AD41" i="35"/>
  <c r="AD43" i="35"/>
  <c r="AE41" i="34"/>
  <c r="AE43" i="34"/>
  <c r="AF40" i="34"/>
  <c r="AC57" i="34"/>
  <c r="AC59" i="34"/>
  <c r="AD56" i="34"/>
  <c r="AE40" i="31"/>
  <c r="AD43" i="31"/>
  <c r="AD41" i="31"/>
  <c r="AD48" i="32"/>
  <c r="AC51" i="32"/>
  <c r="AC49" i="32"/>
  <c r="AF25" i="32"/>
  <c r="AG24" i="32"/>
  <c r="AF27" i="32"/>
  <c r="AD43" i="30"/>
  <c r="AD41" i="30"/>
  <c r="AE40" i="30"/>
  <c r="AJ12" i="30"/>
  <c r="AJ13" i="30"/>
  <c r="AG19" i="29"/>
  <c r="AG17" i="29"/>
  <c r="AM17" i="29"/>
  <c r="AN17" i="29" s="1"/>
  <c r="AJ13" i="31"/>
  <c r="AJ12" i="31"/>
  <c r="AD48" i="31"/>
  <c r="AC51" i="31"/>
  <c r="AC49" i="31"/>
  <c r="AF27" i="30"/>
  <c r="AF25" i="30"/>
  <c r="AG24" i="30"/>
  <c r="AE35" i="31"/>
  <c r="AE33" i="31"/>
  <c r="AF32" i="31"/>
  <c r="AB57" i="30"/>
  <c r="AC56" i="30"/>
  <c r="AB59" i="30"/>
  <c r="AG17" i="30"/>
  <c r="AG19" i="30"/>
  <c r="AM17" i="30"/>
  <c r="AN17" i="30" s="1"/>
  <c r="AB57" i="31"/>
  <c r="AB59" i="31"/>
  <c r="AC56" i="31"/>
  <c r="AD43" i="29"/>
  <c r="AE40" i="29"/>
  <c r="AD41" i="29"/>
  <c r="AC56" i="29"/>
  <c r="AB59" i="29"/>
  <c r="AB57" i="29"/>
  <c r="AD48" i="29"/>
  <c r="AC49" i="29"/>
  <c r="AC51" i="29"/>
  <c r="AD48" i="30"/>
  <c r="AC51" i="30"/>
  <c r="AC49" i="30"/>
  <c r="AE33" i="30"/>
  <c r="AF32" i="30"/>
  <c r="AE35" i="30"/>
  <c r="AJ13" i="32"/>
  <c r="AJ12" i="32"/>
  <c r="AF25" i="31"/>
  <c r="AG24" i="31"/>
  <c r="AF27" i="31"/>
  <c r="AD43" i="32"/>
  <c r="AD41" i="32"/>
  <c r="AE40" i="32"/>
  <c r="AB67" i="32"/>
  <c r="AB65" i="32"/>
  <c r="AC64" i="32"/>
  <c r="AB65" i="29"/>
  <c r="AC64" i="29"/>
  <c r="AB67" i="29"/>
  <c r="AG24" i="29"/>
  <c r="AF27" i="29"/>
  <c r="AF25" i="29"/>
  <c r="AC64" i="30"/>
  <c r="AB67" i="30"/>
  <c r="AB65" i="30"/>
  <c r="AG17" i="31"/>
  <c r="AG19" i="31"/>
  <c r="AM17" i="31"/>
  <c r="AN17" i="31" s="1"/>
  <c r="AC56" i="32"/>
  <c r="AB59" i="32"/>
  <c r="AB57" i="32"/>
  <c r="AB67" i="31"/>
  <c r="AB65" i="31"/>
  <c r="AC64" i="31"/>
  <c r="AE33" i="29"/>
  <c r="AF32" i="29"/>
  <c r="AE35" i="29"/>
  <c r="AO9" i="29"/>
  <c r="AJ12" i="29"/>
  <c r="AJ13" i="29"/>
  <c r="AO17" i="29"/>
  <c r="AG17" i="32"/>
  <c r="AG19" i="32"/>
  <c r="AM17" i="32"/>
  <c r="AN17" i="32" s="1"/>
  <c r="AF32" i="32"/>
  <c r="AE35" i="32"/>
  <c r="AE33" i="32"/>
  <c r="AD59" i="34" l="1"/>
  <c r="AE56" i="34"/>
  <c r="AD57" i="34"/>
  <c r="AE43" i="35"/>
  <c r="AF40" i="35"/>
  <c r="AE41" i="35"/>
  <c r="AC65" i="35"/>
  <c r="AC67" i="35"/>
  <c r="AD64" i="35"/>
  <c r="AF35" i="35"/>
  <c r="AG32" i="35"/>
  <c r="AF33" i="35"/>
  <c r="AG25" i="35"/>
  <c r="AG27" i="35"/>
  <c r="AM25" i="35"/>
  <c r="AN25" i="35" s="1"/>
  <c r="AJ21" i="33"/>
  <c r="AJ20" i="33"/>
  <c r="AE64" i="34"/>
  <c r="AD65" i="34"/>
  <c r="AD67" i="34"/>
  <c r="AE41" i="33"/>
  <c r="AE43" i="33"/>
  <c r="AF40" i="33"/>
  <c r="AD51" i="35"/>
  <c r="AD49" i="35"/>
  <c r="AE48" i="35"/>
  <c r="AE51" i="34"/>
  <c r="AF48" i="34"/>
  <c r="AE49" i="34"/>
  <c r="AD56" i="35"/>
  <c r="AC59" i="35"/>
  <c r="AC57" i="35"/>
  <c r="AG25" i="33"/>
  <c r="AG27" i="33"/>
  <c r="AM25" i="33"/>
  <c r="AN25" i="33" s="1"/>
  <c r="AF33" i="33"/>
  <c r="AG32" i="33"/>
  <c r="AF35" i="33"/>
  <c r="AC57" i="33"/>
  <c r="AC59" i="33"/>
  <c r="AD56" i="33"/>
  <c r="AD49" i="33"/>
  <c r="AD51" i="33"/>
  <c r="AE48" i="33"/>
  <c r="AD64" i="33"/>
  <c r="AC67" i="33"/>
  <c r="AC65" i="33"/>
  <c r="AO17" i="33"/>
  <c r="AL13" i="33"/>
  <c r="AL12" i="33"/>
  <c r="AF41" i="34"/>
  <c r="AF43" i="34"/>
  <c r="AG40" i="34"/>
  <c r="AJ21" i="35"/>
  <c r="AJ20" i="35"/>
  <c r="AG33" i="34"/>
  <c r="AG35" i="34"/>
  <c r="AM33" i="34"/>
  <c r="AN33" i="34" s="1"/>
  <c r="AJ29" i="34"/>
  <c r="AJ28" i="34"/>
  <c r="AO25" i="33"/>
  <c r="AD64" i="30"/>
  <c r="AC65" i="30"/>
  <c r="AC67" i="30"/>
  <c r="AC57" i="32"/>
  <c r="AD56" i="32"/>
  <c r="AC59" i="32"/>
  <c r="AF40" i="32"/>
  <c r="AE43" i="32"/>
  <c r="AE41" i="32"/>
  <c r="AG27" i="31"/>
  <c r="AG25" i="31"/>
  <c r="AM25" i="31"/>
  <c r="AN25" i="31" s="1"/>
  <c r="AD51" i="29"/>
  <c r="AD49" i="29"/>
  <c r="AE48" i="29"/>
  <c r="AG32" i="31"/>
  <c r="AF35" i="31"/>
  <c r="AF33" i="31"/>
  <c r="AE48" i="31"/>
  <c r="AD51" i="31"/>
  <c r="AD49" i="31"/>
  <c r="AF40" i="30"/>
  <c r="AE41" i="30"/>
  <c r="AE43" i="30"/>
  <c r="AG25" i="32"/>
  <c r="AG27" i="32"/>
  <c r="AM25" i="32"/>
  <c r="AN25" i="32" s="1"/>
  <c r="AE48" i="32"/>
  <c r="AD49" i="32"/>
  <c r="AD51" i="32"/>
  <c r="AF33" i="32"/>
  <c r="AG32" i="32"/>
  <c r="AF35" i="32"/>
  <c r="AL20" i="29"/>
  <c r="AL21" i="29"/>
  <c r="AF35" i="29"/>
  <c r="AF33" i="29"/>
  <c r="AG32" i="29"/>
  <c r="AJ20" i="31"/>
  <c r="AJ21" i="31"/>
  <c r="AG25" i="29"/>
  <c r="AG27" i="29"/>
  <c r="AM25" i="29"/>
  <c r="AN25" i="29" s="1"/>
  <c r="AD64" i="32"/>
  <c r="AC67" i="32"/>
  <c r="AC65" i="32"/>
  <c r="AF35" i="30"/>
  <c r="AF33" i="30"/>
  <c r="AG32" i="30"/>
  <c r="AD49" i="30"/>
  <c r="AE48" i="30"/>
  <c r="AD51" i="30"/>
  <c r="AF40" i="29"/>
  <c r="AE41" i="29"/>
  <c r="AE43" i="29"/>
  <c r="AC57" i="30"/>
  <c r="AD56" i="30"/>
  <c r="AC59" i="30"/>
  <c r="AJ21" i="30"/>
  <c r="AJ20" i="30"/>
  <c r="AJ21" i="32"/>
  <c r="AJ20" i="32"/>
  <c r="AL12" i="29"/>
  <c r="AL13" i="29"/>
  <c r="AD64" i="31"/>
  <c r="AC65" i="31"/>
  <c r="AC67" i="31"/>
  <c r="AC67" i="29"/>
  <c r="AC65" i="29"/>
  <c r="AD64" i="29"/>
  <c r="AC57" i="29"/>
  <c r="AD56" i="29"/>
  <c r="AC59" i="29"/>
  <c r="AC57" i="31"/>
  <c r="AC59" i="31"/>
  <c r="AD56" i="31"/>
  <c r="AG25" i="30"/>
  <c r="AG27" i="30"/>
  <c r="AM25" i="30"/>
  <c r="AN25" i="30" s="1"/>
  <c r="AJ20" i="29"/>
  <c r="AJ21" i="29"/>
  <c r="AF40" i="31"/>
  <c r="AE41" i="31"/>
  <c r="AE43" i="31"/>
  <c r="AJ37" i="34" l="1"/>
  <c r="AJ36" i="34"/>
  <c r="AF48" i="35"/>
  <c r="AE51" i="35"/>
  <c r="AE49" i="35"/>
  <c r="AE65" i="34"/>
  <c r="AE67" i="34"/>
  <c r="AF64" i="34"/>
  <c r="AG35" i="35"/>
  <c r="AG33" i="35"/>
  <c r="AM33" i="35"/>
  <c r="AN33" i="35" s="1"/>
  <c r="AG43" i="34"/>
  <c r="AG41" i="34"/>
  <c r="AM41" i="34"/>
  <c r="AN41" i="34" s="1"/>
  <c r="AD59" i="33"/>
  <c r="AD57" i="33"/>
  <c r="AE56" i="33"/>
  <c r="AG33" i="33"/>
  <c r="AG35" i="33"/>
  <c r="AM33" i="33"/>
  <c r="AN33" i="33" s="1"/>
  <c r="AF51" i="34"/>
  <c r="AG48" i="34"/>
  <c r="AF49" i="34"/>
  <c r="AE59" i="34"/>
  <c r="AF56" i="34"/>
  <c r="AE57" i="34"/>
  <c r="AL28" i="33"/>
  <c r="AL29" i="33"/>
  <c r="AE64" i="33"/>
  <c r="AD65" i="33"/>
  <c r="AD67" i="33"/>
  <c r="AD67" i="35"/>
  <c r="AE64" i="35"/>
  <c r="AD65" i="35"/>
  <c r="AF41" i="35"/>
  <c r="AF43" i="35"/>
  <c r="AG40" i="35"/>
  <c r="AL21" i="33"/>
  <c r="AL20" i="33"/>
  <c r="AE51" i="33"/>
  <c r="AF48" i="33"/>
  <c r="AE49" i="33"/>
  <c r="AJ29" i="33"/>
  <c r="AJ28" i="33"/>
  <c r="AD57" i="35"/>
  <c r="AD59" i="35"/>
  <c r="AE56" i="35"/>
  <c r="AO33" i="33"/>
  <c r="AF41" i="33"/>
  <c r="AF43" i="33"/>
  <c r="AG40" i="33"/>
  <c r="AJ29" i="35"/>
  <c r="AJ28" i="35"/>
  <c r="AE64" i="32"/>
  <c r="AD65" i="32"/>
  <c r="AD67" i="32"/>
  <c r="AG35" i="32"/>
  <c r="AG33" i="32"/>
  <c r="AM33" i="32"/>
  <c r="AN33" i="32" s="1"/>
  <c r="AE49" i="32"/>
  <c r="AF48" i="32"/>
  <c r="AE51" i="32"/>
  <c r="AG33" i="31"/>
  <c r="AG35" i="31"/>
  <c r="AM33" i="31"/>
  <c r="AN33" i="31" s="1"/>
  <c r="AJ29" i="31"/>
  <c r="AJ28" i="31"/>
  <c r="AD57" i="29"/>
  <c r="AE56" i="29"/>
  <c r="AD59" i="29"/>
  <c r="AJ29" i="30"/>
  <c r="AJ28" i="30"/>
  <c r="AE49" i="30"/>
  <c r="AF48" i="30"/>
  <c r="AE51" i="30"/>
  <c r="AJ28" i="29"/>
  <c r="AJ29" i="29"/>
  <c r="AO25" i="29"/>
  <c r="AJ29" i="32"/>
  <c r="AJ28" i="32"/>
  <c r="AE49" i="31"/>
  <c r="AE51" i="31"/>
  <c r="AF48" i="31"/>
  <c r="AE49" i="29"/>
  <c r="AF48" i="29"/>
  <c r="AE51" i="29"/>
  <c r="AG40" i="32"/>
  <c r="AF43" i="32"/>
  <c r="AF41" i="32"/>
  <c r="AD59" i="31"/>
  <c r="AE56" i="31"/>
  <c r="AD57" i="31"/>
  <c r="AF41" i="31"/>
  <c r="AF43" i="31"/>
  <c r="AG40" i="31"/>
  <c r="AE64" i="29"/>
  <c r="AD67" i="29"/>
  <c r="AD65" i="29"/>
  <c r="AG35" i="29"/>
  <c r="AG33" i="29"/>
  <c r="AM33" i="29"/>
  <c r="AN33" i="29" s="1"/>
  <c r="AG40" i="30"/>
  <c r="AF43" i="30"/>
  <c r="AF41" i="30"/>
  <c r="AE64" i="31"/>
  <c r="AD67" i="31"/>
  <c r="AD65" i="31"/>
  <c r="AD59" i="30"/>
  <c r="AE56" i="30"/>
  <c r="AD57" i="30"/>
  <c r="AF41" i="29"/>
  <c r="AG40" i="29"/>
  <c r="AF43" i="29"/>
  <c r="AG33" i="30"/>
  <c r="AG35" i="30"/>
  <c r="AM33" i="30"/>
  <c r="AN33" i="30" s="1"/>
  <c r="AD59" i="32"/>
  <c r="AD57" i="32"/>
  <c r="AE56" i="32"/>
  <c r="AD65" i="30"/>
  <c r="AE64" i="30"/>
  <c r="AD67" i="30"/>
  <c r="AE57" i="35" l="1"/>
  <c r="AE59" i="35"/>
  <c r="AF56" i="35"/>
  <c r="AJ37" i="35"/>
  <c r="AJ36" i="35"/>
  <c r="AF51" i="35"/>
  <c r="AG48" i="35"/>
  <c r="AF49" i="35"/>
  <c r="AG51" i="34"/>
  <c r="AG49" i="34"/>
  <c r="AM49" i="34"/>
  <c r="AN49" i="34" s="1"/>
  <c r="AJ45" i="34"/>
  <c r="AJ44" i="34"/>
  <c r="AF51" i="33"/>
  <c r="AG48" i="33"/>
  <c r="AF49" i="33"/>
  <c r="AG43" i="35"/>
  <c r="AG41" i="35"/>
  <c r="AM41" i="35"/>
  <c r="AN41" i="35" s="1"/>
  <c r="AE67" i="35"/>
  <c r="AF64" i="35"/>
  <c r="AE65" i="35"/>
  <c r="AE65" i="33"/>
  <c r="AE67" i="33"/>
  <c r="AF64" i="33"/>
  <c r="AF57" i="34"/>
  <c r="AF59" i="34"/>
  <c r="AG56" i="34"/>
  <c r="AF56" i="33"/>
  <c r="AE57" i="33"/>
  <c r="AE59" i="33"/>
  <c r="AG43" i="33"/>
  <c r="AG41" i="33"/>
  <c r="AM41" i="33"/>
  <c r="AN41" i="33" s="1"/>
  <c r="AO41" i="33" s="1"/>
  <c r="AL36" i="33"/>
  <c r="AL37" i="33"/>
  <c r="AJ37" i="33"/>
  <c r="AJ36" i="33"/>
  <c r="AF65" i="34"/>
  <c r="AF67" i="34"/>
  <c r="AG64" i="34"/>
  <c r="AF64" i="29"/>
  <c r="AG64" i="29" s="1"/>
  <c r="AE65" i="29"/>
  <c r="AE67" i="29"/>
  <c r="AF56" i="29"/>
  <c r="AE59" i="29"/>
  <c r="AE57" i="29"/>
  <c r="AJ36" i="31"/>
  <c r="AJ37" i="31"/>
  <c r="AF51" i="32"/>
  <c r="AF49" i="32"/>
  <c r="AG48" i="32"/>
  <c r="AJ36" i="30"/>
  <c r="AJ37" i="30"/>
  <c r="AG41" i="29"/>
  <c r="AG43" i="29"/>
  <c r="AM41" i="29"/>
  <c r="AN41" i="29" s="1"/>
  <c r="AF56" i="32"/>
  <c r="AE59" i="32"/>
  <c r="AE57" i="32"/>
  <c r="AG41" i="31"/>
  <c r="AG43" i="31"/>
  <c r="AM41" i="31"/>
  <c r="AN41" i="31" s="1"/>
  <c r="AF56" i="31"/>
  <c r="AE57" i="31"/>
  <c r="AE59" i="31"/>
  <c r="AG41" i="32"/>
  <c r="AG43" i="32"/>
  <c r="AM41" i="32"/>
  <c r="AN41" i="32" s="1"/>
  <c r="AF51" i="31"/>
  <c r="AF49" i="31"/>
  <c r="AG48" i="31"/>
  <c r="AE65" i="30"/>
  <c r="AE67" i="30"/>
  <c r="AF64" i="30"/>
  <c r="AG41" i="30"/>
  <c r="AG43" i="30"/>
  <c r="AM41" i="30"/>
  <c r="AN41" i="30" s="1"/>
  <c r="AO33" i="29"/>
  <c r="AJ37" i="32"/>
  <c r="AJ36" i="32"/>
  <c r="AF56" i="30"/>
  <c r="AE59" i="30"/>
  <c r="AE57" i="30"/>
  <c r="AE65" i="31"/>
  <c r="AF64" i="31"/>
  <c r="AE67" i="31"/>
  <c r="AJ37" i="29"/>
  <c r="AJ36" i="29"/>
  <c r="AF51" i="29"/>
  <c r="AG48" i="29"/>
  <c r="AF49" i="29"/>
  <c r="AL29" i="29"/>
  <c r="AL28" i="29"/>
  <c r="AF51" i="30"/>
  <c r="AF49" i="30"/>
  <c r="AG48" i="30"/>
  <c r="AE65" i="32"/>
  <c r="AE67" i="32"/>
  <c r="AF64" i="32"/>
  <c r="AL45" i="33" l="1"/>
  <c r="AL44" i="33"/>
  <c r="AJ44" i="35"/>
  <c r="AJ45" i="35"/>
  <c r="AG49" i="33"/>
  <c r="AG51" i="33"/>
  <c r="AM49" i="33"/>
  <c r="AN49" i="33" s="1"/>
  <c r="AJ53" i="34"/>
  <c r="AJ52" i="34"/>
  <c r="AJ44" i="33"/>
  <c r="AJ45" i="33"/>
  <c r="AG49" i="35"/>
  <c r="AG51" i="35"/>
  <c r="AM49" i="35"/>
  <c r="AN49" i="35" s="1"/>
  <c r="AF59" i="35"/>
  <c r="AG56" i="35"/>
  <c r="AF57" i="35"/>
  <c r="AF59" i="33"/>
  <c r="AG56" i="33"/>
  <c r="AF57" i="33"/>
  <c r="AF67" i="33"/>
  <c r="AF65" i="33"/>
  <c r="AG64" i="33"/>
  <c r="AF65" i="35"/>
  <c r="AF67" i="35"/>
  <c r="AG64" i="35"/>
  <c r="AG67" i="34"/>
  <c r="AG65" i="34"/>
  <c r="AM65" i="34"/>
  <c r="AN65" i="34" s="1"/>
  <c r="AG57" i="34"/>
  <c r="AG59" i="34"/>
  <c r="AM57" i="34"/>
  <c r="AN57" i="34" s="1"/>
  <c r="AF67" i="31"/>
  <c r="AF65" i="31"/>
  <c r="AG64" i="31"/>
  <c r="AF57" i="30"/>
  <c r="AG56" i="30"/>
  <c r="AF59" i="30"/>
  <c r="AJ45" i="30"/>
  <c r="AJ44" i="30"/>
  <c r="AJ45" i="31"/>
  <c r="AJ44" i="31"/>
  <c r="AG49" i="30"/>
  <c r="AG51" i="30"/>
  <c r="AM49" i="30"/>
  <c r="AN49" i="30" s="1"/>
  <c r="AF67" i="32"/>
  <c r="AF65" i="32"/>
  <c r="AG64" i="32"/>
  <c r="AG56" i="32"/>
  <c r="AF57" i="32"/>
  <c r="AF59" i="32"/>
  <c r="AJ44" i="32"/>
  <c r="AJ45" i="32"/>
  <c r="AJ44" i="29"/>
  <c r="AJ45" i="29"/>
  <c r="AF59" i="29"/>
  <c r="AF57" i="29"/>
  <c r="AG56" i="29"/>
  <c r="AF65" i="29"/>
  <c r="AF67" i="29"/>
  <c r="AG49" i="29"/>
  <c r="AG51" i="29"/>
  <c r="AM49" i="29"/>
  <c r="AN49" i="29" s="1"/>
  <c r="AL36" i="29"/>
  <c r="AL37" i="29"/>
  <c r="AG64" i="30"/>
  <c r="AF67" i="30"/>
  <c r="AF65" i="30"/>
  <c r="AG49" i="31"/>
  <c r="AG51" i="31"/>
  <c r="AM49" i="31"/>
  <c r="AN49" i="31" s="1"/>
  <c r="AG56" i="31"/>
  <c r="AF57" i="31"/>
  <c r="AF59" i="31"/>
  <c r="AG51" i="32"/>
  <c r="AG49" i="32"/>
  <c r="AM49" i="32"/>
  <c r="AN49" i="32" s="1"/>
  <c r="AO41" i="29"/>
  <c r="AJ52" i="35" l="1"/>
  <c r="AJ53" i="35"/>
  <c r="AG65" i="33"/>
  <c r="AG67" i="33"/>
  <c r="AM65" i="33"/>
  <c r="AN65" i="33" s="1"/>
  <c r="AG57" i="33"/>
  <c r="AG59" i="33"/>
  <c r="AM57" i="33"/>
  <c r="AN57" i="33" s="1"/>
  <c r="AG59" i="35"/>
  <c r="AG57" i="35"/>
  <c r="AM57" i="35"/>
  <c r="AN57" i="35" s="1"/>
  <c r="AJ52" i="33"/>
  <c r="AJ53" i="33"/>
  <c r="AO49" i="33"/>
  <c r="AJ61" i="34"/>
  <c r="AJ60" i="34"/>
  <c r="AJ69" i="34"/>
  <c r="AJ68" i="34"/>
  <c r="AG65" i="35"/>
  <c r="AG67" i="35"/>
  <c r="AM65" i="35"/>
  <c r="AN65" i="35" s="1"/>
  <c r="AJ52" i="31"/>
  <c r="AJ53" i="31"/>
  <c r="AJ52" i="29"/>
  <c r="AJ53" i="29"/>
  <c r="AG67" i="30"/>
  <c r="AG65" i="30"/>
  <c r="AM65" i="30"/>
  <c r="AN65" i="30" s="1"/>
  <c r="AG65" i="31"/>
  <c r="AG67" i="31"/>
  <c r="AM65" i="31"/>
  <c r="AN65" i="31" s="1"/>
  <c r="AO49" i="29"/>
  <c r="AG57" i="29"/>
  <c r="AG59" i="29"/>
  <c r="AM57" i="29"/>
  <c r="AN57" i="29" s="1"/>
  <c r="AO57" i="29" s="1"/>
  <c r="AL45" i="29"/>
  <c r="AL44" i="29"/>
  <c r="AG67" i="32"/>
  <c r="AG65" i="32"/>
  <c r="AM65" i="32"/>
  <c r="AN65" i="32" s="1"/>
  <c r="AJ53" i="32"/>
  <c r="AJ52" i="32"/>
  <c r="AG57" i="31"/>
  <c r="AG59" i="31"/>
  <c r="AM57" i="31"/>
  <c r="AN57" i="31" s="1"/>
  <c r="AG67" i="29"/>
  <c r="AG65" i="29"/>
  <c r="AM65" i="29"/>
  <c r="AN65" i="29" s="1"/>
  <c r="AG57" i="32"/>
  <c r="AG59" i="32"/>
  <c r="AM57" i="32"/>
  <c r="AN57" i="32" s="1"/>
  <c r="AJ53" i="30"/>
  <c r="AJ52" i="30"/>
  <c r="AG57" i="30"/>
  <c r="AG59" i="30"/>
  <c r="AM57" i="30"/>
  <c r="AN57" i="30" s="1"/>
  <c r="AJ61" i="35" l="1"/>
  <c r="AJ60" i="35"/>
  <c r="AJ69" i="35"/>
  <c r="AJ68" i="35"/>
  <c r="AJ61" i="33"/>
  <c r="AJ60" i="33"/>
  <c r="AO57" i="33"/>
  <c r="AL52" i="33"/>
  <c r="AL53" i="33"/>
  <c r="AJ69" i="33"/>
  <c r="AJ68" i="33"/>
  <c r="AO65" i="33"/>
  <c r="AO17" i="34" s="1"/>
  <c r="AL60" i="29"/>
  <c r="AL61" i="29"/>
  <c r="AJ60" i="32"/>
  <c r="AJ61" i="32"/>
  <c r="AJ60" i="29"/>
  <c r="AJ61" i="29"/>
  <c r="AJ68" i="31"/>
  <c r="AJ69" i="31"/>
  <c r="AJ61" i="31"/>
  <c r="AJ60" i="31"/>
  <c r="AJ61" i="30"/>
  <c r="AJ60" i="30"/>
  <c r="AJ68" i="29"/>
  <c r="AJ69" i="29"/>
  <c r="AJ68" i="32"/>
  <c r="AJ69" i="32"/>
  <c r="AL52" i="29"/>
  <c r="AL53" i="29"/>
  <c r="AJ68" i="30"/>
  <c r="AJ69" i="30"/>
  <c r="AO65" i="29"/>
  <c r="AO57" i="34" l="1"/>
  <c r="AO65" i="34"/>
  <c r="AO49" i="34"/>
  <c r="AO33" i="34"/>
  <c r="AO41" i="34"/>
  <c r="AL68" i="33"/>
  <c r="AO25" i="34"/>
  <c r="AO9" i="34"/>
  <c r="AL69" i="33"/>
  <c r="AL60" i="33"/>
  <c r="AL61" i="33"/>
  <c r="AO9" i="30"/>
  <c r="AO25" i="30"/>
  <c r="AO41" i="30"/>
  <c r="AO57" i="30"/>
  <c r="AO17" i="30"/>
  <c r="AO33" i="30"/>
  <c r="AO49" i="30"/>
  <c r="AO65" i="30"/>
  <c r="AL68" i="29"/>
  <c r="AL69" i="29"/>
  <c r="C7" i="24"/>
  <c r="AO57" i="35" l="1"/>
  <c r="AO25" i="35"/>
  <c r="AO49" i="35"/>
  <c r="AO17" i="35"/>
  <c r="AO33" i="35"/>
  <c r="AO9" i="35"/>
  <c r="AO41" i="35"/>
  <c r="AO65" i="35"/>
  <c r="AL53" i="34"/>
  <c r="AL52" i="34"/>
  <c r="AL28" i="34"/>
  <c r="AL29" i="34"/>
  <c r="AL45" i="34"/>
  <c r="AL44" i="34"/>
  <c r="AL69" i="34"/>
  <c r="AL68" i="34"/>
  <c r="AL37" i="34"/>
  <c r="AL36" i="34"/>
  <c r="AL12" i="34"/>
  <c r="AL13" i="34"/>
  <c r="AL21" i="34"/>
  <c r="AL20" i="34"/>
  <c r="AL61" i="34"/>
  <c r="AL60" i="34"/>
  <c r="AO9" i="31"/>
  <c r="AO25" i="31"/>
  <c r="AO41" i="31"/>
  <c r="AO57" i="31"/>
  <c r="AO33" i="31"/>
  <c r="AO49" i="31"/>
  <c r="AO65" i="31"/>
  <c r="AO17" i="31"/>
  <c r="AL68" i="30"/>
  <c r="AL69" i="30"/>
  <c r="AL61" i="30"/>
  <c r="AL60" i="30"/>
  <c r="AL53" i="30"/>
  <c r="AL52" i="30"/>
  <c r="AL44" i="30"/>
  <c r="AL45" i="30"/>
  <c r="AL37" i="30"/>
  <c r="AL36" i="30"/>
  <c r="AL29" i="30"/>
  <c r="AL28" i="30"/>
  <c r="AL20" i="30"/>
  <c r="AL21" i="30"/>
  <c r="AL12" i="30"/>
  <c r="AL13" i="30"/>
  <c r="D4" i="26"/>
  <c r="K5" i="26"/>
  <c r="M5" i="26"/>
  <c r="D6" i="26"/>
  <c r="F6" i="26"/>
  <c r="O5" i="26"/>
  <c r="H5" i="26"/>
  <c r="F5" i="26"/>
  <c r="D5" i="26"/>
  <c r="K6" i="25"/>
  <c r="M6" i="25"/>
  <c r="F6" i="25"/>
  <c r="D6" i="25"/>
  <c r="AR33" i="25"/>
  <c r="AR25" i="25"/>
  <c r="AR9" i="26"/>
  <c r="AR65" i="26"/>
  <c r="AL69" i="35" l="1"/>
  <c r="AK72" i="35" s="1"/>
  <c r="AD75" i="35" s="1"/>
  <c r="AL68" i="35"/>
  <c r="AL20" i="35"/>
  <c r="AL21" i="35"/>
  <c r="AL45" i="35"/>
  <c r="AL44" i="35"/>
  <c r="AL52" i="35"/>
  <c r="AL53" i="35"/>
  <c r="AL13" i="35"/>
  <c r="AL12" i="35"/>
  <c r="AL29" i="35"/>
  <c r="AL28" i="35"/>
  <c r="AL36" i="35"/>
  <c r="AL37" i="35"/>
  <c r="AL60" i="35"/>
  <c r="AL61" i="35"/>
  <c r="AL21" i="31"/>
  <c r="AL20" i="31"/>
  <c r="AL61" i="31"/>
  <c r="AL60" i="31"/>
  <c r="AO9" i="32"/>
  <c r="AO25" i="32"/>
  <c r="AO41" i="32"/>
  <c r="AO57" i="32"/>
  <c r="AO17" i="32"/>
  <c r="AO33" i="32"/>
  <c r="AO49" i="32"/>
  <c r="AO65" i="32"/>
  <c r="AL69" i="31"/>
  <c r="AL68" i="31"/>
  <c r="AL44" i="31"/>
  <c r="AL45" i="31"/>
  <c r="AL53" i="31"/>
  <c r="AL52" i="31"/>
  <c r="AL28" i="31"/>
  <c r="AL29" i="31"/>
  <c r="AL36" i="31"/>
  <c r="AL37" i="31"/>
  <c r="AL13" i="31"/>
  <c r="AL12" i="31"/>
  <c r="K6" i="26"/>
  <c r="M6" i="26"/>
  <c r="AI69" i="26"/>
  <c r="AP65" i="26"/>
  <c r="AI68" i="26" s="1"/>
  <c r="AH65" i="26"/>
  <c r="AR57" i="26"/>
  <c r="AI61" i="26" s="1"/>
  <c r="AP57" i="26"/>
  <c r="AI60" i="26" s="1"/>
  <c r="AH57" i="26"/>
  <c r="AR49" i="26"/>
  <c r="AI53" i="26" s="1"/>
  <c r="AP49" i="26"/>
  <c r="AI52" i="26" s="1"/>
  <c r="AH49" i="26"/>
  <c r="AR41" i="26"/>
  <c r="AI45" i="26" s="1"/>
  <c r="AP41" i="26"/>
  <c r="AI44" i="26" s="1"/>
  <c r="AH41" i="26"/>
  <c r="AR33" i="26"/>
  <c r="AI37" i="26" s="1"/>
  <c r="AP33" i="26"/>
  <c r="AI36" i="26" s="1"/>
  <c r="AH33" i="26"/>
  <c r="AR25" i="26"/>
  <c r="AI29" i="26" s="1"/>
  <c r="AP25" i="26"/>
  <c r="AI28" i="26" s="1"/>
  <c r="AH25" i="26"/>
  <c r="AR17" i="26"/>
  <c r="AI21" i="26" s="1"/>
  <c r="AP17" i="26"/>
  <c r="AI20" i="26" s="1"/>
  <c r="AH17" i="26"/>
  <c r="AP9" i="26"/>
  <c r="AH9" i="26"/>
  <c r="C7" i="26"/>
  <c r="C15" i="26" s="1"/>
  <c r="C23" i="26" s="1"/>
  <c r="C31" i="26" s="1"/>
  <c r="C39" i="26" s="1"/>
  <c r="C47" i="26" s="1"/>
  <c r="AI68" i="25"/>
  <c r="AR65" i="25"/>
  <c r="AI69" i="25" s="1"/>
  <c r="AP65" i="25"/>
  <c r="AH65" i="25"/>
  <c r="AI61" i="25"/>
  <c r="AR57" i="25"/>
  <c r="AP57" i="25"/>
  <c r="AI60" i="25" s="1"/>
  <c r="AH57" i="25"/>
  <c r="AR49" i="25"/>
  <c r="AI53" i="25" s="1"/>
  <c r="AP49" i="25"/>
  <c r="AI52" i="25" s="1"/>
  <c r="AH49" i="25"/>
  <c r="AR41" i="25"/>
  <c r="AI45" i="25" s="1"/>
  <c r="AP41" i="25"/>
  <c r="AI44" i="25" s="1"/>
  <c r="AH41" i="25"/>
  <c r="AI37" i="25"/>
  <c r="AP33" i="25"/>
  <c r="AI36" i="25" s="1"/>
  <c r="AH33" i="25"/>
  <c r="AI29" i="25"/>
  <c r="AP25" i="25"/>
  <c r="AI28" i="25" s="1"/>
  <c r="AH25" i="25"/>
  <c r="AR17" i="25"/>
  <c r="AI21" i="25" s="1"/>
  <c r="AP17" i="25"/>
  <c r="AI20" i="25" s="1"/>
  <c r="AH17" i="25"/>
  <c r="AR9" i="25"/>
  <c r="AP9" i="25"/>
  <c r="AH9" i="25"/>
  <c r="C7" i="25"/>
  <c r="C15" i="25" s="1"/>
  <c r="C23" i="25" s="1"/>
  <c r="C31" i="25" s="1"/>
  <c r="C39" i="25" s="1"/>
  <c r="C47" i="25" s="1"/>
  <c r="AR65" i="24"/>
  <c r="AI69" i="24" s="1"/>
  <c r="AP65" i="24"/>
  <c r="AI68" i="24" s="1"/>
  <c r="AH65" i="24"/>
  <c r="AR57" i="24"/>
  <c r="AI61" i="24" s="1"/>
  <c r="AP57" i="24"/>
  <c r="AI60" i="24" s="1"/>
  <c r="AH57" i="24"/>
  <c r="AR49" i="24"/>
  <c r="AI53" i="24" s="1"/>
  <c r="AP49" i="24"/>
  <c r="AI52" i="24" s="1"/>
  <c r="AH49" i="24"/>
  <c r="AR41" i="24"/>
  <c r="AI45" i="24" s="1"/>
  <c r="AP41" i="24"/>
  <c r="AI44" i="24" s="1"/>
  <c r="AH41" i="24"/>
  <c r="AR33" i="24"/>
  <c r="AI37" i="24" s="1"/>
  <c r="AP33" i="24"/>
  <c r="AI36" i="24" s="1"/>
  <c r="AH33" i="24"/>
  <c r="AR25" i="24"/>
  <c r="AI29" i="24" s="1"/>
  <c r="AP25" i="24"/>
  <c r="AI28" i="24" s="1"/>
  <c r="AH25" i="24"/>
  <c r="AR17" i="24"/>
  <c r="AI21" i="24" s="1"/>
  <c r="AP17" i="24"/>
  <c r="AI20" i="24" s="1"/>
  <c r="AH17" i="24"/>
  <c r="AR9" i="24"/>
  <c r="AP9" i="24"/>
  <c r="AH9" i="24"/>
  <c r="C15" i="24"/>
  <c r="C23" i="24" s="1"/>
  <c r="AR65" i="22"/>
  <c r="AI69" i="22" s="1"/>
  <c r="AP65" i="22"/>
  <c r="AI68" i="22" s="1"/>
  <c r="AH65" i="22"/>
  <c r="AR57" i="22"/>
  <c r="AI61" i="22" s="1"/>
  <c r="AP57" i="22"/>
  <c r="AI60" i="22" s="1"/>
  <c r="AH57" i="22"/>
  <c r="AR49" i="22"/>
  <c r="AI53" i="22" s="1"/>
  <c r="AP49" i="22"/>
  <c r="AI52" i="22" s="1"/>
  <c r="AH49" i="22"/>
  <c r="AR41" i="22"/>
  <c r="AI45" i="22" s="1"/>
  <c r="AP41" i="22"/>
  <c r="AI44" i="22" s="1"/>
  <c r="AH41" i="22"/>
  <c r="AR33" i="22"/>
  <c r="AI37" i="22" s="1"/>
  <c r="AP33" i="22"/>
  <c r="AI36" i="22" s="1"/>
  <c r="AH33" i="22"/>
  <c r="AR25" i="22"/>
  <c r="AI29" i="22" s="1"/>
  <c r="AP25" i="22"/>
  <c r="AI28" i="22" s="1"/>
  <c r="AH25" i="22"/>
  <c r="AR17" i="22"/>
  <c r="AI21" i="22" s="1"/>
  <c r="AP17" i="22"/>
  <c r="AI20" i="22" s="1"/>
  <c r="AH17" i="22"/>
  <c r="AR9" i="22"/>
  <c r="AP9" i="22"/>
  <c r="AH9" i="22"/>
  <c r="C7" i="22"/>
  <c r="C8" i="22" s="1"/>
  <c r="C11" i="22" s="1"/>
  <c r="AL68" i="32" l="1"/>
  <c r="AL69" i="32"/>
  <c r="AK72" i="32" s="1"/>
  <c r="AD75" i="32" s="1"/>
  <c r="AL60" i="32"/>
  <c r="AL61" i="32"/>
  <c r="AL52" i="32"/>
  <c r="AL53" i="32"/>
  <c r="AL44" i="32"/>
  <c r="AL45" i="32"/>
  <c r="AL36" i="32"/>
  <c r="AL37" i="32"/>
  <c r="AL29" i="32"/>
  <c r="AL28" i="32"/>
  <c r="AL20" i="32"/>
  <c r="AL21" i="32"/>
  <c r="AL12" i="32"/>
  <c r="AL13" i="32"/>
  <c r="C8" i="26"/>
  <c r="C11" i="26" s="1"/>
  <c r="C8" i="25"/>
  <c r="C11" i="25" s="1"/>
  <c r="C55" i="26"/>
  <c r="C48" i="26"/>
  <c r="AI12" i="26"/>
  <c r="C16" i="26"/>
  <c r="C32" i="26"/>
  <c r="AI13" i="26"/>
  <c r="C24" i="26"/>
  <c r="C40" i="26"/>
  <c r="C55" i="25"/>
  <c r="C48" i="25"/>
  <c r="AQ65" i="25"/>
  <c r="AQ57" i="25"/>
  <c r="AK60" i="25" s="1"/>
  <c r="AQ49" i="25"/>
  <c r="AK52" i="25" s="1"/>
  <c r="AQ41" i="25"/>
  <c r="AK44" i="25" s="1"/>
  <c r="AQ33" i="25"/>
  <c r="AK36" i="25" s="1"/>
  <c r="AQ25" i="25"/>
  <c r="AK28" i="25" s="1"/>
  <c r="AQ17" i="25"/>
  <c r="AK20" i="25" s="1"/>
  <c r="AI12" i="25"/>
  <c r="AQ9" i="25"/>
  <c r="AK12" i="25" s="1"/>
  <c r="C16" i="25"/>
  <c r="C32" i="25"/>
  <c r="C9" i="25"/>
  <c r="AS65" i="25"/>
  <c r="AS57" i="25"/>
  <c r="AK61" i="25" s="1"/>
  <c r="AS49" i="25"/>
  <c r="AK53" i="25" s="1"/>
  <c r="AS41" i="25"/>
  <c r="AK45" i="25" s="1"/>
  <c r="AS33" i="25"/>
  <c r="AK37" i="25" s="1"/>
  <c r="AS25" i="25"/>
  <c r="AK29" i="25" s="1"/>
  <c r="AS17" i="25"/>
  <c r="AK21" i="25" s="1"/>
  <c r="AI13" i="25"/>
  <c r="AS9" i="25"/>
  <c r="AK13" i="25" s="1"/>
  <c r="C24" i="25"/>
  <c r="C40" i="25"/>
  <c r="C31" i="24"/>
  <c r="C24" i="24"/>
  <c r="AS65" i="24"/>
  <c r="AK69" i="24" s="1"/>
  <c r="AS57" i="24"/>
  <c r="AK61" i="24" s="1"/>
  <c r="AS49" i="24"/>
  <c r="AK53" i="24" s="1"/>
  <c r="AS41" i="24"/>
  <c r="AK45" i="24" s="1"/>
  <c r="AS33" i="24"/>
  <c r="AK37" i="24" s="1"/>
  <c r="AS25" i="24"/>
  <c r="AK29" i="24" s="1"/>
  <c r="AS17" i="24"/>
  <c r="AK21" i="24" s="1"/>
  <c r="AI13" i="24"/>
  <c r="AS9" i="24"/>
  <c r="AK13" i="24" s="1"/>
  <c r="C8" i="24"/>
  <c r="AQ65" i="24"/>
  <c r="AK68" i="24" s="1"/>
  <c r="AQ57" i="24"/>
  <c r="AK60" i="24" s="1"/>
  <c r="AQ49" i="24"/>
  <c r="AK52" i="24" s="1"/>
  <c r="AQ41" i="24"/>
  <c r="AK44" i="24" s="1"/>
  <c r="AQ33" i="24"/>
  <c r="AK36" i="24" s="1"/>
  <c r="AQ25" i="24"/>
  <c r="AK28" i="24" s="1"/>
  <c r="AQ17" i="24"/>
  <c r="AK20" i="24" s="1"/>
  <c r="AI12" i="24"/>
  <c r="AQ9" i="24"/>
  <c r="AK12" i="24" s="1"/>
  <c r="C16" i="24"/>
  <c r="AS57" i="22"/>
  <c r="AK61" i="22" s="1"/>
  <c r="D8" i="22"/>
  <c r="E8" i="22" s="1"/>
  <c r="AQ57" i="22"/>
  <c r="AK60" i="22" s="1"/>
  <c r="AI12" i="22"/>
  <c r="AI13" i="22"/>
  <c r="AQ17" i="22"/>
  <c r="AK20" i="22" s="1"/>
  <c r="AS17" i="22"/>
  <c r="AK21" i="22" s="1"/>
  <c r="AQ33" i="22"/>
  <c r="AK36" i="22" s="1"/>
  <c r="AS33" i="22"/>
  <c r="AK37" i="22" s="1"/>
  <c r="AQ49" i="22"/>
  <c r="AK52" i="22" s="1"/>
  <c r="AS49" i="22"/>
  <c r="AK53" i="22" s="1"/>
  <c r="AQ65" i="22"/>
  <c r="AK68" i="22" s="1"/>
  <c r="AS65" i="22"/>
  <c r="AK69" i="22" s="1"/>
  <c r="AQ9" i="22"/>
  <c r="AK12" i="22" s="1"/>
  <c r="AS9" i="22"/>
  <c r="AK13" i="22" s="1"/>
  <c r="AQ25" i="22"/>
  <c r="AK28" i="22" s="1"/>
  <c r="AS25" i="22"/>
  <c r="AK29" i="22" s="1"/>
  <c r="AQ41" i="22"/>
  <c r="AK44" i="22" s="1"/>
  <c r="AS41" i="22"/>
  <c r="AK45" i="22" s="1"/>
  <c r="C9" i="22"/>
  <c r="C15" i="22"/>
  <c r="D9" i="22" l="1"/>
  <c r="D8" i="25"/>
  <c r="D11" i="25" s="1"/>
  <c r="D11" i="22"/>
  <c r="C9" i="26"/>
  <c r="D8" i="26"/>
  <c r="D9" i="26" s="1"/>
  <c r="AK68" i="25"/>
  <c r="AQ57" i="26"/>
  <c r="AK60" i="26" s="1"/>
  <c r="AQ41" i="26"/>
  <c r="AK44" i="26" s="1"/>
  <c r="AQ25" i="26"/>
  <c r="AK28" i="26" s="1"/>
  <c r="AQ9" i="26"/>
  <c r="AK12" i="26" s="1"/>
  <c r="AQ49" i="26"/>
  <c r="AK52" i="26" s="1"/>
  <c r="AQ33" i="26"/>
  <c r="AK36" i="26" s="1"/>
  <c r="AQ17" i="26"/>
  <c r="AK20" i="26" s="1"/>
  <c r="AQ65" i="26"/>
  <c r="AK68" i="26" s="1"/>
  <c r="AK69" i="25"/>
  <c r="AS57" i="26"/>
  <c r="AK61" i="26" s="1"/>
  <c r="AS49" i="26"/>
  <c r="AK53" i="26" s="1"/>
  <c r="AS33" i="26"/>
  <c r="AK37" i="26" s="1"/>
  <c r="AS17" i="26"/>
  <c r="AK21" i="26" s="1"/>
  <c r="AS65" i="26"/>
  <c r="AK69" i="26" s="1"/>
  <c r="AS41" i="26"/>
  <c r="AK45" i="26" s="1"/>
  <c r="AS25" i="26"/>
  <c r="AK29" i="26" s="1"/>
  <c r="AS9" i="26"/>
  <c r="AK13" i="26" s="1"/>
  <c r="C25" i="26"/>
  <c r="D24" i="26"/>
  <c r="C27" i="26"/>
  <c r="C17" i="26"/>
  <c r="D16" i="26"/>
  <c r="C19" i="26"/>
  <c r="C49" i="26"/>
  <c r="D48" i="26"/>
  <c r="C51" i="26"/>
  <c r="C41" i="26"/>
  <c r="C43" i="26"/>
  <c r="D40" i="26"/>
  <c r="C33" i="26"/>
  <c r="D32" i="26"/>
  <c r="C35" i="26"/>
  <c r="C63" i="26"/>
  <c r="C64" i="26" s="1"/>
  <c r="C56" i="26"/>
  <c r="C25" i="25"/>
  <c r="D24" i="25"/>
  <c r="C27" i="25"/>
  <c r="D9" i="25"/>
  <c r="C17" i="25"/>
  <c r="D16" i="25"/>
  <c r="C19" i="25"/>
  <c r="C49" i="25"/>
  <c r="D48" i="25"/>
  <c r="C51" i="25"/>
  <c r="C41" i="25"/>
  <c r="C43" i="25"/>
  <c r="D40" i="25"/>
  <c r="C33" i="25"/>
  <c r="D32" i="25"/>
  <c r="C35" i="25"/>
  <c r="C63" i="25"/>
  <c r="C64" i="25" s="1"/>
  <c r="C56" i="25"/>
  <c r="C17" i="24"/>
  <c r="D16" i="24"/>
  <c r="C19" i="24"/>
  <c r="C9" i="24"/>
  <c r="C11" i="24"/>
  <c r="D8" i="24"/>
  <c r="C25" i="24"/>
  <c r="D24" i="24"/>
  <c r="C27" i="24"/>
  <c r="C39" i="24"/>
  <c r="C32" i="24"/>
  <c r="E11" i="22"/>
  <c r="F8" i="22"/>
  <c r="E9" i="22"/>
  <c r="C16" i="22"/>
  <c r="C23" i="22"/>
  <c r="D11" i="26" l="1"/>
  <c r="E8" i="25"/>
  <c r="F8" i="25" s="1"/>
  <c r="E8" i="26"/>
  <c r="E9" i="26" s="1"/>
  <c r="C59" i="26"/>
  <c r="C57" i="26"/>
  <c r="D56" i="26"/>
  <c r="D43" i="26"/>
  <c r="D41" i="26"/>
  <c r="E40" i="26"/>
  <c r="C67" i="26"/>
  <c r="C65" i="26"/>
  <c r="D64" i="26"/>
  <c r="D35" i="26"/>
  <c r="E32" i="26"/>
  <c r="D33" i="26"/>
  <c r="D51" i="26"/>
  <c r="D49" i="26"/>
  <c r="E48" i="26"/>
  <c r="D19" i="26"/>
  <c r="E16" i="26"/>
  <c r="D17" i="26"/>
  <c r="F8" i="26"/>
  <c r="E11" i="26"/>
  <c r="D27" i="26"/>
  <c r="D25" i="26"/>
  <c r="E24" i="26"/>
  <c r="C59" i="25"/>
  <c r="C57" i="25"/>
  <c r="D56" i="25"/>
  <c r="D43" i="25"/>
  <c r="D41" i="25"/>
  <c r="E40" i="25"/>
  <c r="C67" i="25"/>
  <c r="C65" i="25"/>
  <c r="D64" i="25"/>
  <c r="D35" i="25"/>
  <c r="E32" i="25"/>
  <c r="D33" i="25"/>
  <c r="D51" i="25"/>
  <c r="D49" i="25"/>
  <c r="E48" i="25"/>
  <c r="D19" i="25"/>
  <c r="E16" i="25"/>
  <c r="D17" i="25"/>
  <c r="E9" i="25"/>
  <c r="E11" i="25"/>
  <c r="D27" i="25"/>
  <c r="D25" i="25"/>
  <c r="E24" i="25"/>
  <c r="C35" i="24"/>
  <c r="C33" i="24"/>
  <c r="D32" i="24"/>
  <c r="D11" i="24"/>
  <c r="E8" i="24"/>
  <c r="D9" i="24"/>
  <c r="C47" i="24"/>
  <c r="C40" i="24"/>
  <c r="D27" i="24"/>
  <c r="D25" i="24"/>
  <c r="E24" i="24"/>
  <c r="D19" i="24"/>
  <c r="D17" i="24"/>
  <c r="E16" i="24"/>
  <c r="C24" i="22"/>
  <c r="C31" i="22"/>
  <c r="C19" i="22"/>
  <c r="C17" i="22"/>
  <c r="D16" i="22"/>
  <c r="F9" i="22"/>
  <c r="G8" i="22"/>
  <c r="F11" i="22"/>
  <c r="E25" i="26" l="1"/>
  <c r="F24" i="26"/>
  <c r="E27" i="26"/>
  <c r="F11" i="26"/>
  <c r="G8" i="26"/>
  <c r="F9" i="26"/>
  <c r="E17" i="26"/>
  <c r="F16" i="26"/>
  <c r="E19" i="26"/>
  <c r="E49" i="26"/>
  <c r="F48" i="26"/>
  <c r="E51" i="26"/>
  <c r="E33" i="26"/>
  <c r="F32" i="26"/>
  <c r="E35" i="26"/>
  <c r="D65" i="26"/>
  <c r="E64" i="26"/>
  <c r="D67" i="26"/>
  <c r="E41" i="26"/>
  <c r="F40" i="26"/>
  <c r="E43" i="26"/>
  <c r="E56" i="26"/>
  <c r="D59" i="26"/>
  <c r="D57" i="26"/>
  <c r="E25" i="25"/>
  <c r="F24" i="25"/>
  <c r="E27" i="25"/>
  <c r="F11" i="25"/>
  <c r="G8" i="25"/>
  <c r="F9" i="25"/>
  <c r="E17" i="25"/>
  <c r="F16" i="25"/>
  <c r="E19" i="25"/>
  <c r="E49" i="25"/>
  <c r="F48" i="25"/>
  <c r="E51" i="25"/>
  <c r="E33" i="25"/>
  <c r="F32" i="25"/>
  <c r="E35" i="25"/>
  <c r="D65" i="25"/>
  <c r="E64" i="25"/>
  <c r="D67" i="25"/>
  <c r="E41" i="25"/>
  <c r="F40" i="25"/>
  <c r="E43" i="25"/>
  <c r="E56" i="25"/>
  <c r="D59" i="25"/>
  <c r="D57" i="25"/>
  <c r="E25" i="24"/>
  <c r="F24" i="24"/>
  <c r="E27" i="24"/>
  <c r="C55" i="24"/>
  <c r="C48" i="24"/>
  <c r="E9" i="24"/>
  <c r="E11" i="24"/>
  <c r="F8" i="24"/>
  <c r="D35" i="24"/>
  <c r="D33" i="24"/>
  <c r="E32" i="24"/>
  <c r="E17" i="24"/>
  <c r="F16" i="24"/>
  <c r="E19" i="24"/>
  <c r="C41" i="24"/>
  <c r="D40" i="24"/>
  <c r="C43" i="24"/>
  <c r="G11" i="22"/>
  <c r="G9" i="22"/>
  <c r="H8" i="22"/>
  <c r="C32" i="22"/>
  <c r="C39" i="22"/>
  <c r="D17" i="22"/>
  <c r="E16" i="22"/>
  <c r="D19" i="22"/>
  <c r="C27" i="22"/>
  <c r="C25" i="22"/>
  <c r="D24" i="22"/>
  <c r="E59" i="26" l="1"/>
  <c r="E57" i="26"/>
  <c r="F56" i="26"/>
  <c r="F43" i="26"/>
  <c r="F41" i="26"/>
  <c r="G40" i="26"/>
  <c r="F35" i="26"/>
  <c r="F33" i="26"/>
  <c r="G32" i="26"/>
  <c r="F27" i="26"/>
  <c r="G24" i="26"/>
  <c r="F25" i="26"/>
  <c r="E67" i="26"/>
  <c r="F64" i="26"/>
  <c r="E65" i="26"/>
  <c r="F51" i="26"/>
  <c r="G48" i="26"/>
  <c r="F49" i="26"/>
  <c r="F19" i="26"/>
  <c r="F17" i="26"/>
  <c r="G16" i="26"/>
  <c r="G9" i="26"/>
  <c r="H8" i="26"/>
  <c r="G11" i="26"/>
  <c r="E59" i="25"/>
  <c r="E57" i="25"/>
  <c r="F56" i="25"/>
  <c r="F43" i="25"/>
  <c r="F41" i="25"/>
  <c r="G40" i="25"/>
  <c r="F35" i="25"/>
  <c r="F33" i="25"/>
  <c r="G32" i="25"/>
  <c r="F27" i="25"/>
  <c r="G24" i="25"/>
  <c r="F25" i="25"/>
  <c r="E67" i="25"/>
  <c r="F64" i="25"/>
  <c r="E65" i="25"/>
  <c r="F51" i="25"/>
  <c r="G48" i="25"/>
  <c r="F49" i="25"/>
  <c r="F19" i="25"/>
  <c r="F17" i="25"/>
  <c r="G16" i="25"/>
  <c r="G9" i="25"/>
  <c r="H8" i="25"/>
  <c r="G11" i="25"/>
  <c r="D43" i="24"/>
  <c r="D41" i="24"/>
  <c r="E40" i="24"/>
  <c r="F19" i="24"/>
  <c r="G16" i="24"/>
  <c r="F17" i="24"/>
  <c r="E35" i="24"/>
  <c r="E33" i="24"/>
  <c r="F32" i="24"/>
  <c r="C49" i="24"/>
  <c r="D48" i="24"/>
  <c r="C51" i="24"/>
  <c r="F11" i="24"/>
  <c r="F9" i="24"/>
  <c r="G8" i="24"/>
  <c r="C63" i="24"/>
  <c r="C64" i="24" s="1"/>
  <c r="C56" i="24"/>
  <c r="F27" i="24"/>
  <c r="F25" i="24"/>
  <c r="G24" i="24"/>
  <c r="D25" i="22"/>
  <c r="E24" i="22"/>
  <c r="D27" i="22"/>
  <c r="E19" i="22"/>
  <c r="F16" i="22"/>
  <c r="E17" i="22"/>
  <c r="C35" i="22"/>
  <c r="C33" i="22"/>
  <c r="D32" i="22"/>
  <c r="H9" i="22"/>
  <c r="I8" i="22"/>
  <c r="H11" i="22"/>
  <c r="C40" i="22"/>
  <c r="C47" i="22"/>
  <c r="H11" i="26" l="1"/>
  <c r="H9" i="26"/>
  <c r="I8" i="26"/>
  <c r="G25" i="26"/>
  <c r="H24" i="26"/>
  <c r="G27" i="26"/>
  <c r="G17" i="26"/>
  <c r="H16" i="26"/>
  <c r="G19" i="26"/>
  <c r="G49" i="26"/>
  <c r="H48" i="26"/>
  <c r="G51" i="26"/>
  <c r="F65" i="26"/>
  <c r="G64" i="26"/>
  <c r="F67" i="26"/>
  <c r="G33" i="26"/>
  <c r="H32" i="26"/>
  <c r="G35" i="26"/>
  <c r="G41" i="26"/>
  <c r="H40" i="26"/>
  <c r="G43" i="26"/>
  <c r="F59" i="26"/>
  <c r="F57" i="26"/>
  <c r="G56" i="26"/>
  <c r="H11" i="25"/>
  <c r="H9" i="25"/>
  <c r="I8" i="25"/>
  <c r="G25" i="25"/>
  <c r="H24" i="25"/>
  <c r="G27" i="25"/>
  <c r="G17" i="25"/>
  <c r="H16" i="25"/>
  <c r="G19" i="25"/>
  <c r="G49" i="25"/>
  <c r="H48" i="25"/>
  <c r="G51" i="25"/>
  <c r="F65" i="25"/>
  <c r="G64" i="25"/>
  <c r="F67" i="25"/>
  <c r="G33" i="25"/>
  <c r="H32" i="25"/>
  <c r="G35" i="25"/>
  <c r="G41" i="25"/>
  <c r="H40" i="25"/>
  <c r="G43" i="25"/>
  <c r="F59" i="25"/>
  <c r="F57" i="25"/>
  <c r="G56" i="25"/>
  <c r="C59" i="24"/>
  <c r="C57" i="24"/>
  <c r="D56" i="24"/>
  <c r="F35" i="24"/>
  <c r="G32" i="24"/>
  <c r="F33" i="24"/>
  <c r="G17" i="24"/>
  <c r="H16" i="24"/>
  <c r="G19" i="24"/>
  <c r="G25" i="24"/>
  <c r="H24" i="24"/>
  <c r="G27" i="24"/>
  <c r="C67" i="24"/>
  <c r="C65" i="24"/>
  <c r="D64" i="24"/>
  <c r="G9" i="24"/>
  <c r="G11" i="24"/>
  <c r="H8" i="24"/>
  <c r="D51" i="24"/>
  <c r="E48" i="24"/>
  <c r="D49" i="24"/>
  <c r="E41" i="24"/>
  <c r="F40" i="24"/>
  <c r="E43" i="24"/>
  <c r="C48" i="22"/>
  <c r="C55" i="22"/>
  <c r="E27" i="22"/>
  <c r="F24" i="22"/>
  <c r="E25" i="22"/>
  <c r="C43" i="22"/>
  <c r="C41" i="22"/>
  <c r="D40" i="22"/>
  <c r="I11" i="22"/>
  <c r="J8" i="22"/>
  <c r="I9" i="22"/>
  <c r="D33" i="22"/>
  <c r="E32" i="22"/>
  <c r="D35" i="22"/>
  <c r="F17" i="22"/>
  <c r="G16" i="22"/>
  <c r="F19" i="22"/>
  <c r="H35" i="26" l="1"/>
  <c r="I32" i="26"/>
  <c r="H33" i="26"/>
  <c r="H51" i="26"/>
  <c r="H49" i="26"/>
  <c r="I48" i="26"/>
  <c r="H27" i="26"/>
  <c r="H25" i="26"/>
  <c r="I24" i="26"/>
  <c r="G59" i="26"/>
  <c r="G57" i="26"/>
  <c r="H56" i="26"/>
  <c r="H43" i="26"/>
  <c r="I40" i="26"/>
  <c r="H41" i="26"/>
  <c r="G67" i="26"/>
  <c r="G65" i="26"/>
  <c r="H64" i="26"/>
  <c r="H19" i="26"/>
  <c r="I16" i="26"/>
  <c r="H17" i="26"/>
  <c r="I9" i="26"/>
  <c r="J8" i="26"/>
  <c r="I11" i="26"/>
  <c r="H35" i="25"/>
  <c r="I32" i="25"/>
  <c r="H33" i="25"/>
  <c r="H51" i="25"/>
  <c r="H49" i="25"/>
  <c r="I48" i="25"/>
  <c r="H27" i="25"/>
  <c r="H25" i="25"/>
  <c r="I24" i="25"/>
  <c r="G59" i="25"/>
  <c r="G57" i="25"/>
  <c r="H56" i="25"/>
  <c r="H43" i="25"/>
  <c r="I40" i="25"/>
  <c r="H41" i="25"/>
  <c r="G67" i="25"/>
  <c r="G65" i="25"/>
  <c r="H64" i="25"/>
  <c r="H19" i="25"/>
  <c r="I16" i="25"/>
  <c r="H17" i="25"/>
  <c r="I9" i="25"/>
  <c r="J8" i="25"/>
  <c r="I11" i="25"/>
  <c r="F43" i="24"/>
  <c r="G40" i="24"/>
  <c r="F41" i="24"/>
  <c r="H11" i="24"/>
  <c r="I8" i="24"/>
  <c r="H9" i="24"/>
  <c r="H27" i="24"/>
  <c r="H25" i="24"/>
  <c r="I24" i="24"/>
  <c r="E49" i="24"/>
  <c r="F48" i="24"/>
  <c r="E51" i="24"/>
  <c r="D65" i="24"/>
  <c r="E64" i="24"/>
  <c r="D67" i="24"/>
  <c r="H19" i="24"/>
  <c r="H17" i="24"/>
  <c r="I16" i="24"/>
  <c r="G35" i="24"/>
  <c r="G33" i="24"/>
  <c r="H32" i="24"/>
  <c r="D59" i="24"/>
  <c r="D57" i="24"/>
  <c r="E56" i="24"/>
  <c r="G19" i="22"/>
  <c r="G17" i="22"/>
  <c r="H16" i="22"/>
  <c r="J9" i="22"/>
  <c r="K8" i="22"/>
  <c r="J11" i="22"/>
  <c r="C56" i="22"/>
  <c r="C63" i="22"/>
  <c r="C64" i="22" s="1"/>
  <c r="E35" i="22"/>
  <c r="F32" i="22"/>
  <c r="E33" i="22"/>
  <c r="D41" i="22"/>
  <c r="E40" i="22"/>
  <c r="D43" i="22"/>
  <c r="F25" i="22"/>
  <c r="G24" i="22"/>
  <c r="F27" i="22"/>
  <c r="C51" i="22"/>
  <c r="C49" i="22"/>
  <c r="D48" i="22"/>
  <c r="J11" i="26" l="1"/>
  <c r="K8" i="26"/>
  <c r="J9" i="26"/>
  <c r="I17" i="26"/>
  <c r="J16" i="26"/>
  <c r="I19" i="26"/>
  <c r="I41" i="26"/>
  <c r="J40" i="26"/>
  <c r="I43" i="26"/>
  <c r="I33" i="26"/>
  <c r="J32" i="26"/>
  <c r="I35" i="26"/>
  <c r="H65" i="26"/>
  <c r="I64" i="26"/>
  <c r="H67" i="26"/>
  <c r="H59" i="26"/>
  <c r="I56" i="26"/>
  <c r="H57" i="26"/>
  <c r="I25" i="26"/>
  <c r="J24" i="26"/>
  <c r="I27" i="26"/>
  <c r="I49" i="26"/>
  <c r="J48" i="26"/>
  <c r="I51" i="26"/>
  <c r="J11" i="25"/>
  <c r="K8" i="25"/>
  <c r="J9" i="25"/>
  <c r="I17" i="25"/>
  <c r="J16" i="25"/>
  <c r="I19" i="25"/>
  <c r="I41" i="25"/>
  <c r="J40" i="25"/>
  <c r="I43" i="25"/>
  <c r="I33" i="25"/>
  <c r="J32" i="25"/>
  <c r="I35" i="25"/>
  <c r="H65" i="25"/>
  <c r="I64" i="25"/>
  <c r="H67" i="25"/>
  <c r="H59" i="25"/>
  <c r="I56" i="25"/>
  <c r="H57" i="25"/>
  <c r="I25" i="25"/>
  <c r="J24" i="25"/>
  <c r="I27" i="25"/>
  <c r="I49" i="25"/>
  <c r="J48" i="25"/>
  <c r="I51" i="25"/>
  <c r="E59" i="24"/>
  <c r="E57" i="24"/>
  <c r="F56" i="24"/>
  <c r="I17" i="24"/>
  <c r="J16" i="24"/>
  <c r="I19" i="24"/>
  <c r="F51" i="24"/>
  <c r="F49" i="24"/>
  <c r="G48" i="24"/>
  <c r="I25" i="24"/>
  <c r="J24" i="24"/>
  <c r="I27" i="24"/>
  <c r="I9" i="24"/>
  <c r="J8" i="24"/>
  <c r="I11" i="24"/>
  <c r="H35" i="24"/>
  <c r="H33" i="24"/>
  <c r="I32" i="24"/>
  <c r="E67" i="24"/>
  <c r="E65" i="24"/>
  <c r="F64" i="24"/>
  <c r="G41" i="24"/>
  <c r="H40" i="24"/>
  <c r="G43" i="24"/>
  <c r="D49" i="22"/>
  <c r="E48" i="22"/>
  <c r="D51" i="22"/>
  <c r="E43" i="22"/>
  <c r="F40" i="22"/>
  <c r="E41" i="22"/>
  <c r="F33" i="22"/>
  <c r="G32" i="22"/>
  <c r="F35" i="22"/>
  <c r="C67" i="22"/>
  <c r="C65" i="22"/>
  <c r="D64" i="22"/>
  <c r="K11" i="22"/>
  <c r="K9" i="22"/>
  <c r="L8" i="22"/>
  <c r="G27" i="22"/>
  <c r="G25" i="22"/>
  <c r="H24" i="22"/>
  <c r="C59" i="22"/>
  <c r="C57" i="22"/>
  <c r="D56" i="22"/>
  <c r="H17" i="22"/>
  <c r="I16" i="22"/>
  <c r="H19" i="22"/>
  <c r="J51" i="26" l="1"/>
  <c r="K48" i="26"/>
  <c r="J49" i="26"/>
  <c r="I59" i="26"/>
  <c r="I57" i="26"/>
  <c r="J56" i="26"/>
  <c r="J35" i="26"/>
  <c r="J33" i="26"/>
  <c r="K32" i="26"/>
  <c r="J19" i="26"/>
  <c r="J17" i="26"/>
  <c r="K16" i="26"/>
  <c r="K9" i="26"/>
  <c r="L8" i="26"/>
  <c r="K11" i="26"/>
  <c r="J27" i="26"/>
  <c r="K24" i="26"/>
  <c r="J25" i="26"/>
  <c r="I67" i="26"/>
  <c r="J64" i="26"/>
  <c r="I65" i="26"/>
  <c r="J43" i="26"/>
  <c r="J41" i="26"/>
  <c r="K40" i="26"/>
  <c r="J51" i="25"/>
  <c r="K48" i="25"/>
  <c r="J49" i="25"/>
  <c r="I59" i="25"/>
  <c r="I57" i="25"/>
  <c r="J56" i="25"/>
  <c r="J35" i="25"/>
  <c r="J33" i="25"/>
  <c r="K32" i="25"/>
  <c r="J19" i="25"/>
  <c r="J17" i="25"/>
  <c r="K16" i="25"/>
  <c r="K9" i="25"/>
  <c r="L8" i="25"/>
  <c r="K11" i="25"/>
  <c r="J27" i="25"/>
  <c r="K24" i="25"/>
  <c r="J25" i="25"/>
  <c r="I67" i="25"/>
  <c r="J64" i="25"/>
  <c r="I65" i="25"/>
  <c r="J43" i="25"/>
  <c r="J41" i="25"/>
  <c r="K40" i="25"/>
  <c r="H43" i="24"/>
  <c r="H41" i="24"/>
  <c r="I40" i="24"/>
  <c r="F65" i="24"/>
  <c r="G64" i="24"/>
  <c r="F67" i="24"/>
  <c r="I35" i="24"/>
  <c r="I33" i="24"/>
  <c r="J32" i="24"/>
  <c r="J11" i="24"/>
  <c r="J9" i="24"/>
  <c r="K8" i="24"/>
  <c r="J27" i="24"/>
  <c r="J25" i="24"/>
  <c r="K24" i="24"/>
  <c r="G49" i="24"/>
  <c r="H48" i="24"/>
  <c r="G51" i="24"/>
  <c r="J19" i="24"/>
  <c r="K16" i="24"/>
  <c r="J17" i="24"/>
  <c r="F59" i="24"/>
  <c r="G56" i="24"/>
  <c r="F57" i="24"/>
  <c r="H25" i="22"/>
  <c r="I24" i="22"/>
  <c r="H27" i="22"/>
  <c r="L9" i="22"/>
  <c r="M8" i="22"/>
  <c r="L11" i="22"/>
  <c r="G35" i="22"/>
  <c r="G33" i="22"/>
  <c r="H32" i="22"/>
  <c r="F41" i="22"/>
  <c r="G40" i="22"/>
  <c r="F43" i="22"/>
  <c r="E51" i="22"/>
  <c r="F48" i="22"/>
  <c r="E49" i="22"/>
  <c r="I19" i="22"/>
  <c r="J16" i="22"/>
  <c r="I17" i="22"/>
  <c r="D57" i="22"/>
  <c r="E56" i="22"/>
  <c r="D59" i="22"/>
  <c r="D65" i="22"/>
  <c r="E64" i="22"/>
  <c r="D67" i="22"/>
  <c r="J65" i="26" l="1"/>
  <c r="K64" i="26"/>
  <c r="J67" i="26"/>
  <c r="L11" i="26"/>
  <c r="L9" i="26"/>
  <c r="M8" i="26"/>
  <c r="K49" i="26"/>
  <c r="L48" i="26"/>
  <c r="K51" i="26"/>
  <c r="K41" i="26"/>
  <c r="L40" i="26"/>
  <c r="K43" i="26"/>
  <c r="K25" i="26"/>
  <c r="L24" i="26"/>
  <c r="K27" i="26"/>
  <c r="K17" i="26"/>
  <c r="L16" i="26"/>
  <c r="K19" i="26"/>
  <c r="K33" i="26"/>
  <c r="L32" i="26"/>
  <c r="K35" i="26"/>
  <c r="J59" i="26"/>
  <c r="J57" i="26"/>
  <c r="K56" i="26"/>
  <c r="J65" i="25"/>
  <c r="K64" i="25"/>
  <c r="J67" i="25"/>
  <c r="L11" i="25"/>
  <c r="L9" i="25"/>
  <c r="M8" i="25"/>
  <c r="K49" i="25"/>
  <c r="L48" i="25"/>
  <c r="K51" i="25"/>
  <c r="K41" i="25"/>
  <c r="L40" i="25"/>
  <c r="K43" i="25"/>
  <c r="K25" i="25"/>
  <c r="L24" i="25"/>
  <c r="K27" i="25"/>
  <c r="K17" i="25"/>
  <c r="L16" i="25"/>
  <c r="K19" i="25"/>
  <c r="K33" i="25"/>
  <c r="L32" i="25"/>
  <c r="K35" i="25"/>
  <c r="J59" i="25"/>
  <c r="J57" i="25"/>
  <c r="K56" i="25"/>
  <c r="K17" i="24"/>
  <c r="L16" i="24"/>
  <c r="K19" i="24"/>
  <c r="J35" i="24"/>
  <c r="J33" i="24"/>
  <c r="K32" i="24"/>
  <c r="G59" i="24"/>
  <c r="G57" i="24"/>
  <c r="H56" i="24"/>
  <c r="H51" i="24"/>
  <c r="I48" i="24"/>
  <c r="H49" i="24"/>
  <c r="K25" i="24"/>
  <c r="L24" i="24"/>
  <c r="K27" i="24"/>
  <c r="K9" i="24"/>
  <c r="L8" i="24"/>
  <c r="K11" i="24"/>
  <c r="G67" i="24"/>
  <c r="G65" i="24"/>
  <c r="H64" i="24"/>
  <c r="I41" i="24"/>
  <c r="J40" i="24"/>
  <c r="I43" i="24"/>
  <c r="E67" i="22"/>
  <c r="F64" i="22"/>
  <c r="E65" i="22"/>
  <c r="F49" i="22"/>
  <c r="G48" i="22"/>
  <c r="F51" i="22"/>
  <c r="G43" i="22"/>
  <c r="G41" i="22"/>
  <c r="H40" i="22"/>
  <c r="H33" i="22"/>
  <c r="I32" i="22"/>
  <c r="H35" i="22"/>
  <c r="M11" i="22"/>
  <c r="N8" i="22"/>
  <c r="M9" i="22"/>
  <c r="I27" i="22"/>
  <c r="J24" i="22"/>
  <c r="I25" i="22"/>
  <c r="E59" i="22"/>
  <c r="F56" i="22"/>
  <c r="E57" i="22"/>
  <c r="J17" i="22"/>
  <c r="K16" i="22"/>
  <c r="J19" i="22"/>
  <c r="K59" i="26" l="1"/>
  <c r="K57" i="26"/>
  <c r="L56" i="26"/>
  <c r="L35" i="26"/>
  <c r="M32" i="26"/>
  <c r="L33" i="26"/>
  <c r="L27" i="26"/>
  <c r="L25" i="26"/>
  <c r="M24" i="26"/>
  <c r="L51" i="26"/>
  <c r="L49" i="26"/>
  <c r="M48" i="26"/>
  <c r="M9" i="26"/>
  <c r="N8" i="26"/>
  <c r="M11" i="26"/>
  <c r="K67" i="26"/>
  <c r="K65" i="26"/>
  <c r="L64" i="26"/>
  <c r="L19" i="26"/>
  <c r="M16" i="26"/>
  <c r="L17" i="26"/>
  <c r="L43" i="26"/>
  <c r="M40" i="26"/>
  <c r="L41" i="26"/>
  <c r="K59" i="25"/>
  <c r="K57" i="25"/>
  <c r="L56" i="25"/>
  <c r="L35" i="25"/>
  <c r="M32" i="25"/>
  <c r="L33" i="25"/>
  <c r="L27" i="25"/>
  <c r="L25" i="25"/>
  <c r="M24" i="25"/>
  <c r="L51" i="25"/>
  <c r="L49" i="25"/>
  <c r="M48" i="25"/>
  <c r="M9" i="25"/>
  <c r="N8" i="25"/>
  <c r="M11" i="25"/>
  <c r="K67" i="25"/>
  <c r="K65" i="25"/>
  <c r="L64" i="25"/>
  <c r="L19" i="25"/>
  <c r="M16" i="25"/>
  <c r="L17" i="25"/>
  <c r="L43" i="25"/>
  <c r="M40" i="25"/>
  <c r="L41" i="25"/>
  <c r="K35" i="24"/>
  <c r="K33" i="24"/>
  <c r="L32" i="24"/>
  <c r="L19" i="24"/>
  <c r="L17" i="24"/>
  <c r="M16" i="24"/>
  <c r="L27" i="24"/>
  <c r="L25" i="24"/>
  <c r="M24" i="24"/>
  <c r="J43" i="24"/>
  <c r="K40" i="24"/>
  <c r="J41" i="24"/>
  <c r="H65" i="24"/>
  <c r="I64" i="24"/>
  <c r="H67" i="24"/>
  <c r="L11" i="24"/>
  <c r="M8" i="24"/>
  <c r="L9" i="24"/>
  <c r="I49" i="24"/>
  <c r="J48" i="24"/>
  <c r="I51" i="24"/>
  <c r="H59" i="24"/>
  <c r="H57" i="24"/>
  <c r="I56" i="24"/>
  <c r="K19" i="22"/>
  <c r="K17" i="22"/>
  <c r="L16" i="22"/>
  <c r="J25" i="22"/>
  <c r="K24" i="22"/>
  <c r="J27" i="22"/>
  <c r="I35" i="22"/>
  <c r="J32" i="22"/>
  <c r="I33" i="22"/>
  <c r="F65" i="22"/>
  <c r="G64" i="22"/>
  <c r="F67" i="22"/>
  <c r="F57" i="22"/>
  <c r="G56" i="22"/>
  <c r="F59" i="22"/>
  <c r="N9" i="22"/>
  <c r="O8" i="22"/>
  <c r="N11" i="22"/>
  <c r="H41" i="22"/>
  <c r="I40" i="22"/>
  <c r="H43" i="22"/>
  <c r="G51" i="22"/>
  <c r="G49" i="22"/>
  <c r="H48" i="22"/>
  <c r="M17" i="26" l="1"/>
  <c r="N16" i="26"/>
  <c r="M19" i="26"/>
  <c r="M25" i="26"/>
  <c r="N24" i="26"/>
  <c r="M27" i="26"/>
  <c r="M33" i="26"/>
  <c r="N32" i="26"/>
  <c r="M35" i="26"/>
  <c r="M41" i="26"/>
  <c r="N40" i="26"/>
  <c r="M43" i="26"/>
  <c r="L65" i="26"/>
  <c r="M64" i="26"/>
  <c r="L67" i="26"/>
  <c r="N11" i="26"/>
  <c r="O8" i="26"/>
  <c r="N9" i="26"/>
  <c r="M49" i="26"/>
  <c r="N48" i="26"/>
  <c r="M51" i="26"/>
  <c r="L57" i="26"/>
  <c r="M56" i="26"/>
  <c r="L59" i="26"/>
  <c r="M17" i="25"/>
  <c r="N16" i="25"/>
  <c r="M19" i="25"/>
  <c r="M25" i="25"/>
  <c r="N24" i="25"/>
  <c r="M27" i="25"/>
  <c r="M33" i="25"/>
  <c r="N32" i="25"/>
  <c r="M35" i="25"/>
  <c r="M41" i="25"/>
  <c r="N40" i="25"/>
  <c r="M43" i="25"/>
  <c r="L65" i="25"/>
  <c r="M64" i="25"/>
  <c r="L67" i="25"/>
  <c r="N11" i="25"/>
  <c r="O8" i="25"/>
  <c r="N9" i="25"/>
  <c r="M49" i="25"/>
  <c r="N48" i="25"/>
  <c r="M51" i="25"/>
  <c r="L57" i="25"/>
  <c r="M56" i="25"/>
  <c r="L59" i="25"/>
  <c r="M9" i="24"/>
  <c r="N8" i="24"/>
  <c r="M11" i="24"/>
  <c r="I67" i="24"/>
  <c r="I65" i="24"/>
  <c r="J64" i="24"/>
  <c r="M17" i="24"/>
  <c r="N16" i="24"/>
  <c r="M19" i="24"/>
  <c r="I59" i="24"/>
  <c r="I57" i="24"/>
  <c r="J56" i="24"/>
  <c r="J51" i="24"/>
  <c r="J49" i="24"/>
  <c r="K48" i="24"/>
  <c r="K41" i="24"/>
  <c r="L40" i="24"/>
  <c r="K43" i="24"/>
  <c r="M25" i="24"/>
  <c r="N24" i="24"/>
  <c r="M27" i="24"/>
  <c r="L35" i="24"/>
  <c r="L33" i="24"/>
  <c r="M32" i="24"/>
  <c r="G67" i="22"/>
  <c r="G65" i="22"/>
  <c r="H64" i="22"/>
  <c r="L17" i="22"/>
  <c r="M16" i="22"/>
  <c r="L19" i="22"/>
  <c r="H49" i="22"/>
  <c r="I48" i="22"/>
  <c r="H51" i="22"/>
  <c r="I43" i="22"/>
  <c r="J40" i="22"/>
  <c r="I41" i="22"/>
  <c r="O11" i="22"/>
  <c r="O9" i="22"/>
  <c r="P8" i="22"/>
  <c r="G59" i="22"/>
  <c r="G57" i="22"/>
  <c r="H56" i="22"/>
  <c r="J33" i="22"/>
  <c r="K32" i="22"/>
  <c r="J35" i="22"/>
  <c r="K27" i="22"/>
  <c r="K25" i="22"/>
  <c r="L24" i="22"/>
  <c r="N51" i="26" l="1"/>
  <c r="O48" i="26"/>
  <c r="N49" i="26"/>
  <c r="M67" i="26"/>
  <c r="N64" i="26"/>
  <c r="M65" i="26"/>
  <c r="N35" i="26"/>
  <c r="N33" i="26"/>
  <c r="O32" i="26"/>
  <c r="N19" i="26"/>
  <c r="N17" i="26"/>
  <c r="O16" i="26"/>
  <c r="M59" i="26"/>
  <c r="N56" i="26"/>
  <c r="M57" i="26"/>
  <c r="O9" i="26"/>
  <c r="P8" i="26"/>
  <c r="O11" i="26"/>
  <c r="N43" i="26"/>
  <c r="N41" i="26"/>
  <c r="O40" i="26"/>
  <c r="N27" i="26"/>
  <c r="O24" i="26"/>
  <c r="N25" i="26"/>
  <c r="N51" i="25"/>
  <c r="O48" i="25"/>
  <c r="N49" i="25"/>
  <c r="M67" i="25"/>
  <c r="N64" i="25"/>
  <c r="M65" i="25"/>
  <c r="N35" i="25"/>
  <c r="N33" i="25"/>
  <c r="O32" i="25"/>
  <c r="N19" i="25"/>
  <c r="N17" i="25"/>
  <c r="O16" i="25"/>
  <c r="M59" i="25"/>
  <c r="N56" i="25"/>
  <c r="M57" i="25"/>
  <c r="O9" i="25"/>
  <c r="P8" i="25"/>
  <c r="O11" i="25"/>
  <c r="N43" i="25"/>
  <c r="N41" i="25"/>
  <c r="O40" i="25"/>
  <c r="N27" i="25"/>
  <c r="O24" i="25"/>
  <c r="N25" i="25"/>
  <c r="M35" i="24"/>
  <c r="M33" i="24"/>
  <c r="N32" i="24"/>
  <c r="N27" i="24"/>
  <c r="N25" i="24"/>
  <c r="O24" i="24"/>
  <c r="J59" i="24"/>
  <c r="K56" i="24"/>
  <c r="K59" i="24" s="1"/>
  <c r="J57" i="24"/>
  <c r="N19" i="24"/>
  <c r="O16" i="24"/>
  <c r="N17" i="24"/>
  <c r="J65" i="24"/>
  <c r="K64" i="24"/>
  <c r="J67" i="24"/>
  <c r="N11" i="24"/>
  <c r="N9" i="24"/>
  <c r="O8" i="24"/>
  <c r="L43" i="24"/>
  <c r="L41" i="24"/>
  <c r="M40" i="24"/>
  <c r="K49" i="24"/>
  <c r="L48" i="24"/>
  <c r="K51" i="24"/>
  <c r="K35" i="22"/>
  <c r="K33" i="22"/>
  <c r="L32" i="22"/>
  <c r="H57" i="22"/>
  <c r="I56" i="22"/>
  <c r="H59" i="22"/>
  <c r="P9" i="22"/>
  <c r="Q8" i="22"/>
  <c r="P11" i="22"/>
  <c r="I51" i="22"/>
  <c r="J48" i="22"/>
  <c r="I49" i="22"/>
  <c r="H65" i="22"/>
  <c r="I64" i="22"/>
  <c r="H67" i="22"/>
  <c r="L25" i="22"/>
  <c r="M24" i="22"/>
  <c r="L27" i="22"/>
  <c r="J41" i="22"/>
  <c r="K40" i="22"/>
  <c r="J43" i="22"/>
  <c r="M19" i="22"/>
  <c r="N16" i="22"/>
  <c r="M17" i="22"/>
  <c r="N57" i="26" l="1"/>
  <c r="N59" i="26"/>
  <c r="O56" i="26"/>
  <c r="O17" i="26"/>
  <c r="P16" i="26"/>
  <c r="O19" i="26"/>
  <c r="O49" i="26"/>
  <c r="P48" i="26"/>
  <c r="O51" i="26"/>
  <c r="O25" i="26"/>
  <c r="P24" i="26"/>
  <c r="O27" i="26"/>
  <c r="O41" i="26"/>
  <c r="P40" i="26"/>
  <c r="O43" i="26"/>
  <c r="P11" i="26"/>
  <c r="P9" i="26"/>
  <c r="Q8" i="26"/>
  <c r="O33" i="26"/>
  <c r="P32" i="26"/>
  <c r="O35" i="26"/>
  <c r="N65" i="26"/>
  <c r="O64" i="26"/>
  <c r="N67" i="26"/>
  <c r="N57" i="25"/>
  <c r="N59" i="25"/>
  <c r="O56" i="25"/>
  <c r="O17" i="25"/>
  <c r="P16" i="25"/>
  <c r="O19" i="25"/>
  <c r="O49" i="25"/>
  <c r="P48" i="25"/>
  <c r="O51" i="25"/>
  <c r="O25" i="25"/>
  <c r="P24" i="25"/>
  <c r="O27" i="25"/>
  <c r="O41" i="25"/>
  <c r="P40" i="25"/>
  <c r="O43" i="25"/>
  <c r="P11" i="25"/>
  <c r="P9" i="25"/>
  <c r="Q8" i="25"/>
  <c r="O33" i="25"/>
  <c r="P32" i="25"/>
  <c r="O35" i="25"/>
  <c r="N65" i="25"/>
  <c r="O64" i="25"/>
  <c r="N67" i="25"/>
  <c r="L51" i="24"/>
  <c r="M48" i="24"/>
  <c r="L49" i="24"/>
  <c r="M41" i="24"/>
  <c r="N40" i="24"/>
  <c r="M43" i="24"/>
  <c r="K67" i="24"/>
  <c r="K65" i="24"/>
  <c r="L64" i="24"/>
  <c r="N35" i="24"/>
  <c r="N33" i="24"/>
  <c r="O32" i="24"/>
  <c r="O9" i="24"/>
  <c r="P8" i="24"/>
  <c r="O11" i="24"/>
  <c r="O17" i="24"/>
  <c r="P16" i="24"/>
  <c r="O19" i="24"/>
  <c r="K57" i="24"/>
  <c r="L56" i="24"/>
  <c r="O25" i="24"/>
  <c r="P24" i="24"/>
  <c r="O27" i="24"/>
  <c r="I59" i="22"/>
  <c r="J56" i="22"/>
  <c r="I57" i="22"/>
  <c r="N17" i="22"/>
  <c r="O16" i="22"/>
  <c r="N19" i="22"/>
  <c r="K43" i="22"/>
  <c r="K41" i="22"/>
  <c r="L40" i="22"/>
  <c r="M27" i="22"/>
  <c r="N24" i="22"/>
  <c r="M25" i="22"/>
  <c r="I67" i="22"/>
  <c r="J64" i="22"/>
  <c r="I65" i="22"/>
  <c r="J49" i="22"/>
  <c r="K48" i="22"/>
  <c r="J51" i="22"/>
  <c r="Q11" i="22"/>
  <c r="R8" i="22"/>
  <c r="Q9" i="22"/>
  <c r="L33" i="22"/>
  <c r="M32" i="22"/>
  <c r="L35" i="22"/>
  <c r="P35" i="26" l="1"/>
  <c r="Q32" i="26"/>
  <c r="P33" i="26"/>
  <c r="Q9" i="26"/>
  <c r="R8" i="26"/>
  <c r="Q11" i="26"/>
  <c r="P43" i="26"/>
  <c r="Q40" i="26"/>
  <c r="P41" i="26"/>
  <c r="P51" i="26"/>
  <c r="P49" i="26"/>
  <c r="Q48" i="26"/>
  <c r="O67" i="26"/>
  <c r="O65" i="26"/>
  <c r="P64" i="26"/>
  <c r="P27" i="26"/>
  <c r="P25" i="26"/>
  <c r="Q24" i="26"/>
  <c r="P19" i="26"/>
  <c r="Q16" i="26"/>
  <c r="P17" i="26"/>
  <c r="O59" i="26"/>
  <c r="O57" i="26"/>
  <c r="P56" i="26"/>
  <c r="P35" i="25"/>
  <c r="Q32" i="25"/>
  <c r="P33" i="25"/>
  <c r="Q9" i="25"/>
  <c r="R8" i="25"/>
  <c r="Q11" i="25"/>
  <c r="P43" i="25"/>
  <c r="Q40" i="25"/>
  <c r="P41" i="25"/>
  <c r="P51" i="25"/>
  <c r="P49" i="25"/>
  <c r="Q48" i="25"/>
  <c r="O67" i="25"/>
  <c r="O65" i="25"/>
  <c r="P64" i="25"/>
  <c r="P27" i="25"/>
  <c r="P25" i="25"/>
  <c r="Q24" i="25"/>
  <c r="P19" i="25"/>
  <c r="Q16" i="25"/>
  <c r="P17" i="25"/>
  <c r="O59" i="25"/>
  <c r="O57" i="25"/>
  <c r="P56" i="25"/>
  <c r="P27" i="24"/>
  <c r="P25" i="24"/>
  <c r="Q24" i="24"/>
  <c r="L59" i="24"/>
  <c r="L57" i="24"/>
  <c r="M56" i="24"/>
  <c r="P19" i="24"/>
  <c r="P17" i="24"/>
  <c r="Q16" i="24"/>
  <c r="L65" i="24"/>
  <c r="M64" i="24"/>
  <c r="L67" i="24"/>
  <c r="N43" i="24"/>
  <c r="O40" i="24"/>
  <c r="N41" i="24"/>
  <c r="P11" i="24"/>
  <c r="Q8" i="24"/>
  <c r="P9" i="24"/>
  <c r="O35" i="24"/>
  <c r="O33" i="24"/>
  <c r="P32" i="24"/>
  <c r="M49" i="24"/>
  <c r="N48" i="24"/>
  <c r="M51" i="24"/>
  <c r="N25" i="22"/>
  <c r="O24" i="22"/>
  <c r="N27" i="22"/>
  <c r="L41" i="22"/>
  <c r="M40" i="22"/>
  <c r="L43" i="22"/>
  <c r="O19" i="22"/>
  <c r="O17" i="22"/>
  <c r="P16" i="22"/>
  <c r="J57" i="22"/>
  <c r="K56" i="22"/>
  <c r="J59" i="22"/>
  <c r="M35" i="22"/>
  <c r="N32" i="22"/>
  <c r="M33" i="22"/>
  <c r="R9" i="22"/>
  <c r="S8" i="22"/>
  <c r="R11" i="22"/>
  <c r="K51" i="22"/>
  <c r="K49" i="22"/>
  <c r="L48" i="22"/>
  <c r="J65" i="22"/>
  <c r="K64" i="22"/>
  <c r="J67" i="22"/>
  <c r="P57" i="26" l="1"/>
  <c r="P59" i="26"/>
  <c r="Q56" i="26"/>
  <c r="Q17" i="26"/>
  <c r="R16" i="26"/>
  <c r="Q19" i="26"/>
  <c r="Q25" i="26"/>
  <c r="R24" i="26"/>
  <c r="Q27" i="26"/>
  <c r="Q49" i="26"/>
  <c r="R48" i="26"/>
  <c r="Q51" i="26"/>
  <c r="Q41" i="26"/>
  <c r="R40" i="26"/>
  <c r="Q43" i="26"/>
  <c r="Q33" i="26"/>
  <c r="R32" i="26"/>
  <c r="Q35" i="26"/>
  <c r="P65" i="26"/>
  <c r="Q64" i="26"/>
  <c r="P67" i="26"/>
  <c r="R11" i="26"/>
  <c r="S8" i="26"/>
  <c r="R9" i="26"/>
  <c r="P57" i="25"/>
  <c r="P59" i="25"/>
  <c r="Q56" i="25"/>
  <c r="Q17" i="25"/>
  <c r="R16" i="25"/>
  <c r="Q19" i="25"/>
  <c r="Q25" i="25"/>
  <c r="R24" i="25"/>
  <c r="Q27" i="25"/>
  <c r="Q49" i="25"/>
  <c r="R48" i="25"/>
  <c r="Q51" i="25"/>
  <c r="Q41" i="25"/>
  <c r="R40" i="25"/>
  <c r="Q43" i="25"/>
  <c r="Q33" i="25"/>
  <c r="R32" i="25"/>
  <c r="Q35" i="25"/>
  <c r="P65" i="25"/>
  <c r="Q64" i="25"/>
  <c r="P67" i="25"/>
  <c r="R11" i="25"/>
  <c r="S8" i="25"/>
  <c r="R9" i="25"/>
  <c r="O41" i="24"/>
  <c r="P40" i="24"/>
  <c r="O43" i="24"/>
  <c r="M59" i="24"/>
  <c r="M57" i="24"/>
  <c r="N56" i="24"/>
  <c r="N51" i="24"/>
  <c r="N49" i="24"/>
  <c r="O48" i="24"/>
  <c r="P35" i="24"/>
  <c r="P33" i="24"/>
  <c r="Q32" i="24"/>
  <c r="Q9" i="24"/>
  <c r="R8" i="24"/>
  <c r="Q11" i="24"/>
  <c r="M67" i="24"/>
  <c r="M65" i="24"/>
  <c r="N64" i="24"/>
  <c r="Q17" i="24"/>
  <c r="R16" i="24"/>
  <c r="Q19" i="24"/>
  <c r="Q25" i="24"/>
  <c r="R24" i="24"/>
  <c r="Q27" i="24"/>
  <c r="S11" i="22"/>
  <c r="S9" i="22"/>
  <c r="T8" i="22"/>
  <c r="K59" i="22"/>
  <c r="K57" i="22"/>
  <c r="L56" i="22"/>
  <c r="O27" i="22"/>
  <c r="O25" i="22"/>
  <c r="P24" i="22"/>
  <c r="K67" i="22"/>
  <c r="K65" i="22"/>
  <c r="L64" i="22"/>
  <c r="L49" i="22"/>
  <c r="M48" i="22"/>
  <c r="L51" i="22"/>
  <c r="N33" i="22"/>
  <c r="O32" i="22"/>
  <c r="N35" i="22"/>
  <c r="P17" i="22"/>
  <c r="Q16" i="22"/>
  <c r="P19" i="22"/>
  <c r="M43" i="22"/>
  <c r="N40" i="22"/>
  <c r="M41" i="22"/>
  <c r="Q67" i="26" l="1"/>
  <c r="R64" i="26"/>
  <c r="Q65" i="26"/>
  <c r="R43" i="26"/>
  <c r="R41" i="26"/>
  <c r="S40" i="26"/>
  <c r="R27" i="26"/>
  <c r="S24" i="26"/>
  <c r="R25" i="26"/>
  <c r="S9" i="26"/>
  <c r="T8" i="26"/>
  <c r="S11" i="26"/>
  <c r="R35" i="26"/>
  <c r="R33" i="26"/>
  <c r="S32" i="26"/>
  <c r="R51" i="26"/>
  <c r="S48" i="26"/>
  <c r="R49" i="26"/>
  <c r="R19" i="26"/>
  <c r="R17" i="26"/>
  <c r="S16" i="26"/>
  <c r="Q59" i="26"/>
  <c r="R56" i="26"/>
  <c r="Q57" i="26"/>
  <c r="Q67" i="25"/>
  <c r="R64" i="25"/>
  <c r="Q65" i="25"/>
  <c r="R43" i="25"/>
  <c r="R41" i="25"/>
  <c r="S40" i="25"/>
  <c r="R27" i="25"/>
  <c r="S24" i="25"/>
  <c r="R25" i="25"/>
  <c r="S9" i="25"/>
  <c r="T8" i="25"/>
  <c r="S11" i="25"/>
  <c r="R35" i="25"/>
  <c r="R33" i="25"/>
  <c r="S32" i="25"/>
  <c r="R51" i="25"/>
  <c r="S48" i="25"/>
  <c r="R49" i="25"/>
  <c r="R19" i="25"/>
  <c r="R17" i="25"/>
  <c r="S16" i="25"/>
  <c r="Q59" i="25"/>
  <c r="R56" i="25"/>
  <c r="Q57" i="25"/>
  <c r="R19" i="24"/>
  <c r="S16" i="24"/>
  <c r="R17" i="24"/>
  <c r="N65" i="24"/>
  <c r="O64" i="24"/>
  <c r="N67" i="24"/>
  <c r="R11" i="24"/>
  <c r="R9" i="24"/>
  <c r="S8" i="24"/>
  <c r="Q35" i="24"/>
  <c r="Q33" i="24"/>
  <c r="R32" i="24"/>
  <c r="N59" i="24"/>
  <c r="O56" i="24"/>
  <c r="N57" i="24"/>
  <c r="P43" i="24"/>
  <c r="P41" i="24"/>
  <c r="Q40" i="24"/>
  <c r="R27" i="24"/>
  <c r="R25" i="24"/>
  <c r="S24" i="24"/>
  <c r="O49" i="24"/>
  <c r="P48" i="24"/>
  <c r="O51" i="24"/>
  <c r="N41" i="22"/>
  <c r="O40" i="22"/>
  <c r="N43" i="22"/>
  <c r="Q19" i="22"/>
  <c r="R16" i="22"/>
  <c r="Q17" i="22"/>
  <c r="O35" i="22"/>
  <c r="O33" i="22"/>
  <c r="P32" i="22"/>
  <c r="M51" i="22"/>
  <c r="N48" i="22"/>
  <c r="M49" i="22"/>
  <c r="P25" i="22"/>
  <c r="Q24" i="22"/>
  <c r="P27" i="22"/>
  <c r="T9" i="22"/>
  <c r="U8" i="22"/>
  <c r="T11" i="22"/>
  <c r="L65" i="22"/>
  <c r="M64" i="22"/>
  <c r="L67" i="22"/>
  <c r="L57" i="22"/>
  <c r="M56" i="22"/>
  <c r="L59" i="22"/>
  <c r="S25" i="26" l="1"/>
  <c r="T24" i="26"/>
  <c r="S27" i="26"/>
  <c r="S41" i="26"/>
  <c r="T40" i="26"/>
  <c r="S43" i="26"/>
  <c r="R65" i="26"/>
  <c r="S64" i="26"/>
  <c r="R67" i="26"/>
  <c r="R57" i="26"/>
  <c r="R59" i="26"/>
  <c r="S56" i="26"/>
  <c r="S17" i="26"/>
  <c r="T16" i="26"/>
  <c r="S19" i="26"/>
  <c r="S49" i="26"/>
  <c r="T48" i="26"/>
  <c r="S51" i="26"/>
  <c r="S33" i="26"/>
  <c r="T32" i="26"/>
  <c r="S35" i="26"/>
  <c r="T11" i="26"/>
  <c r="T9" i="26"/>
  <c r="U8" i="26"/>
  <c r="S25" i="25"/>
  <c r="T24" i="25"/>
  <c r="S27" i="25"/>
  <c r="S41" i="25"/>
  <c r="T40" i="25"/>
  <c r="S43" i="25"/>
  <c r="R65" i="25"/>
  <c r="S64" i="25"/>
  <c r="R67" i="25"/>
  <c r="R57" i="25"/>
  <c r="R59" i="25"/>
  <c r="S56" i="25"/>
  <c r="S17" i="25"/>
  <c r="T16" i="25"/>
  <c r="S19" i="25"/>
  <c r="S49" i="25"/>
  <c r="T48" i="25"/>
  <c r="S51" i="25"/>
  <c r="S33" i="25"/>
  <c r="T32" i="25"/>
  <c r="S35" i="25"/>
  <c r="T11" i="25"/>
  <c r="T9" i="25"/>
  <c r="U8" i="25"/>
  <c r="Q41" i="24"/>
  <c r="R40" i="24"/>
  <c r="Q43" i="24"/>
  <c r="O59" i="24"/>
  <c r="O57" i="24"/>
  <c r="P56" i="24"/>
  <c r="R35" i="24"/>
  <c r="R33" i="24"/>
  <c r="S32" i="24"/>
  <c r="S17" i="24"/>
  <c r="T16" i="24"/>
  <c r="S19" i="24"/>
  <c r="P51" i="24"/>
  <c r="Q48" i="24"/>
  <c r="P49" i="24"/>
  <c r="S25" i="24"/>
  <c r="T24" i="24"/>
  <c r="S27" i="24"/>
  <c r="S9" i="24"/>
  <c r="T8" i="24"/>
  <c r="T11" i="24" s="1"/>
  <c r="S11" i="24"/>
  <c r="O67" i="24"/>
  <c r="O65" i="24"/>
  <c r="P64" i="24"/>
  <c r="Q27" i="22"/>
  <c r="R24" i="22"/>
  <c r="Q25" i="22"/>
  <c r="N49" i="22"/>
  <c r="O48" i="22"/>
  <c r="N51" i="22"/>
  <c r="R17" i="22"/>
  <c r="S16" i="22"/>
  <c r="R19" i="22"/>
  <c r="O43" i="22"/>
  <c r="O41" i="22"/>
  <c r="P40" i="22"/>
  <c r="M59" i="22"/>
  <c r="N56" i="22"/>
  <c r="M57" i="22"/>
  <c r="M67" i="22"/>
  <c r="N64" i="22"/>
  <c r="M65" i="22"/>
  <c r="U11" i="22"/>
  <c r="V8" i="22"/>
  <c r="U9" i="22"/>
  <c r="P33" i="22"/>
  <c r="Q32" i="22"/>
  <c r="P35" i="22"/>
  <c r="U9" i="26" l="1"/>
  <c r="V8" i="26"/>
  <c r="U11" i="26"/>
  <c r="T35" i="26"/>
  <c r="U32" i="26"/>
  <c r="T33" i="26"/>
  <c r="T19" i="26"/>
  <c r="U16" i="26"/>
  <c r="T17" i="26"/>
  <c r="S59" i="26"/>
  <c r="S57" i="26"/>
  <c r="T56" i="26"/>
  <c r="S67" i="26"/>
  <c r="S65" i="26"/>
  <c r="T64" i="26"/>
  <c r="T27" i="26"/>
  <c r="T25" i="26"/>
  <c r="U24" i="26"/>
  <c r="T51" i="26"/>
  <c r="T49" i="26"/>
  <c r="U48" i="26"/>
  <c r="T43" i="26"/>
  <c r="U40" i="26"/>
  <c r="T41" i="26"/>
  <c r="U9" i="25"/>
  <c r="V8" i="25"/>
  <c r="U11" i="25"/>
  <c r="T35" i="25"/>
  <c r="U32" i="25"/>
  <c r="T33" i="25"/>
  <c r="T19" i="25"/>
  <c r="U16" i="25"/>
  <c r="T17" i="25"/>
  <c r="S59" i="25"/>
  <c r="S57" i="25"/>
  <c r="T56" i="25"/>
  <c r="S67" i="25"/>
  <c r="S65" i="25"/>
  <c r="T64" i="25"/>
  <c r="T27" i="25"/>
  <c r="T25" i="25"/>
  <c r="U24" i="25"/>
  <c r="T51" i="25"/>
  <c r="T49" i="25"/>
  <c r="U48" i="25"/>
  <c r="T43" i="25"/>
  <c r="U40" i="25"/>
  <c r="T41" i="25"/>
  <c r="P65" i="24"/>
  <c r="Q64" i="24"/>
  <c r="P67" i="24"/>
  <c r="U8" i="24"/>
  <c r="T9" i="24"/>
  <c r="Q49" i="24"/>
  <c r="R48" i="24"/>
  <c r="Q51" i="24"/>
  <c r="P59" i="24"/>
  <c r="P57" i="24"/>
  <c r="Q56" i="24"/>
  <c r="R43" i="24"/>
  <c r="S40" i="24"/>
  <c r="R41" i="24"/>
  <c r="T27" i="24"/>
  <c r="T25" i="24"/>
  <c r="U24" i="24"/>
  <c r="T19" i="24"/>
  <c r="T17" i="24"/>
  <c r="U16" i="24"/>
  <c r="S33" i="24"/>
  <c r="S35" i="24"/>
  <c r="T32" i="24"/>
  <c r="O51" i="22"/>
  <c r="O49" i="22"/>
  <c r="P48" i="22"/>
  <c r="R25" i="22"/>
  <c r="S24" i="22"/>
  <c r="R27" i="22"/>
  <c r="Q35" i="22"/>
  <c r="R32" i="22"/>
  <c r="Q33" i="22"/>
  <c r="V9" i="22"/>
  <c r="W8" i="22"/>
  <c r="V11" i="22"/>
  <c r="N65" i="22"/>
  <c r="O64" i="22"/>
  <c r="N67" i="22"/>
  <c r="N57" i="22"/>
  <c r="O56" i="22"/>
  <c r="N59" i="22"/>
  <c r="P41" i="22"/>
  <c r="Q40" i="22"/>
  <c r="P43" i="22"/>
  <c r="S19" i="22"/>
  <c r="S17" i="22"/>
  <c r="T16" i="22"/>
  <c r="U25" i="26" l="1"/>
  <c r="V24" i="26"/>
  <c r="U27" i="26"/>
  <c r="T57" i="26"/>
  <c r="U56" i="26"/>
  <c r="T59" i="26"/>
  <c r="U17" i="26"/>
  <c r="V16" i="26"/>
  <c r="U19" i="26"/>
  <c r="V11" i="26"/>
  <c r="W8" i="26"/>
  <c r="V9" i="26"/>
  <c r="U41" i="26"/>
  <c r="V40" i="26"/>
  <c r="U43" i="26"/>
  <c r="U49" i="26"/>
  <c r="V48" i="26"/>
  <c r="U51" i="26"/>
  <c r="T65" i="26"/>
  <c r="U64" i="26"/>
  <c r="T67" i="26"/>
  <c r="U33" i="26"/>
  <c r="V32" i="26"/>
  <c r="U35" i="26"/>
  <c r="U25" i="25"/>
  <c r="V24" i="25"/>
  <c r="U27" i="25"/>
  <c r="T57" i="25"/>
  <c r="U56" i="25"/>
  <c r="T59" i="25"/>
  <c r="U17" i="25"/>
  <c r="V16" i="25"/>
  <c r="U19" i="25"/>
  <c r="V11" i="25"/>
  <c r="W8" i="25"/>
  <c r="V9" i="25"/>
  <c r="U41" i="25"/>
  <c r="V40" i="25"/>
  <c r="U43" i="25"/>
  <c r="U49" i="25"/>
  <c r="V48" i="25"/>
  <c r="U51" i="25"/>
  <c r="T65" i="25"/>
  <c r="U64" i="25"/>
  <c r="T67" i="25"/>
  <c r="U33" i="25"/>
  <c r="V32" i="25"/>
  <c r="U35" i="25"/>
  <c r="T35" i="24"/>
  <c r="T33" i="24"/>
  <c r="U32" i="24"/>
  <c r="U25" i="24"/>
  <c r="V24" i="24"/>
  <c r="U27" i="24"/>
  <c r="Q59" i="24"/>
  <c r="Q57" i="24"/>
  <c r="R56" i="24"/>
  <c r="Q67" i="24"/>
  <c r="Q65" i="24"/>
  <c r="R64" i="24"/>
  <c r="S41" i="24"/>
  <c r="T40" i="24"/>
  <c r="S43" i="24"/>
  <c r="R51" i="24"/>
  <c r="R49" i="24"/>
  <c r="S48" i="24"/>
  <c r="U17" i="24"/>
  <c r="V16" i="24"/>
  <c r="U19" i="24"/>
  <c r="U9" i="24"/>
  <c r="V8" i="24"/>
  <c r="U11" i="24"/>
  <c r="O67" i="22"/>
  <c r="O65" i="22"/>
  <c r="P64" i="22"/>
  <c r="W11" i="22"/>
  <c r="W9" i="22"/>
  <c r="X8" i="22"/>
  <c r="S27" i="22"/>
  <c r="S25" i="22"/>
  <c r="T24" i="22"/>
  <c r="T17" i="22"/>
  <c r="U16" i="22"/>
  <c r="T19" i="22"/>
  <c r="Q43" i="22"/>
  <c r="R40" i="22"/>
  <c r="Q41" i="22"/>
  <c r="O59" i="22"/>
  <c r="O57" i="22"/>
  <c r="P56" i="22"/>
  <c r="R33" i="22"/>
  <c r="S32" i="22"/>
  <c r="R35" i="22"/>
  <c r="P49" i="22"/>
  <c r="Q48" i="22"/>
  <c r="P51" i="22"/>
  <c r="U67" i="26" l="1"/>
  <c r="V64" i="26"/>
  <c r="U65" i="26"/>
  <c r="V43" i="26"/>
  <c r="V41" i="26"/>
  <c r="W40" i="26"/>
  <c r="V19" i="26"/>
  <c r="V17" i="26"/>
  <c r="W16" i="26"/>
  <c r="V27" i="26"/>
  <c r="W24" i="26"/>
  <c r="V25" i="26"/>
  <c r="V35" i="26"/>
  <c r="V33" i="26"/>
  <c r="W32" i="26"/>
  <c r="V51" i="26"/>
  <c r="W48" i="26"/>
  <c r="V49" i="26"/>
  <c r="W9" i="26"/>
  <c r="X8" i="26"/>
  <c r="W11" i="26"/>
  <c r="U59" i="26"/>
  <c r="V56" i="26"/>
  <c r="U57" i="26"/>
  <c r="U67" i="25"/>
  <c r="V64" i="25"/>
  <c r="U65" i="25"/>
  <c r="V43" i="25"/>
  <c r="V41" i="25"/>
  <c r="W40" i="25"/>
  <c r="V19" i="25"/>
  <c r="V17" i="25"/>
  <c r="W16" i="25"/>
  <c r="V27" i="25"/>
  <c r="W24" i="25"/>
  <c r="V25" i="25"/>
  <c r="V35" i="25"/>
  <c r="V33" i="25"/>
  <c r="W32" i="25"/>
  <c r="V51" i="25"/>
  <c r="W48" i="25"/>
  <c r="V49" i="25"/>
  <c r="W9" i="25"/>
  <c r="X8" i="25"/>
  <c r="W11" i="25"/>
  <c r="U59" i="25"/>
  <c r="V56" i="25"/>
  <c r="U57" i="25"/>
  <c r="V19" i="24"/>
  <c r="W16" i="24"/>
  <c r="V17" i="24"/>
  <c r="S49" i="24"/>
  <c r="T48" i="24"/>
  <c r="S51" i="24"/>
  <c r="T43" i="24"/>
  <c r="T41" i="24"/>
  <c r="U40" i="24"/>
  <c r="R65" i="24"/>
  <c r="S64" i="24"/>
  <c r="R67" i="24"/>
  <c r="V11" i="24"/>
  <c r="V9" i="24"/>
  <c r="W8" i="24"/>
  <c r="R59" i="24"/>
  <c r="S56" i="24"/>
  <c r="R57" i="24"/>
  <c r="V27" i="24"/>
  <c r="V25" i="24"/>
  <c r="W24" i="24"/>
  <c r="U33" i="24"/>
  <c r="U35" i="24"/>
  <c r="V32" i="24"/>
  <c r="Q51" i="22"/>
  <c r="R48" i="22"/>
  <c r="Q49" i="22"/>
  <c r="S35" i="22"/>
  <c r="S33" i="22"/>
  <c r="T32" i="22"/>
  <c r="R41" i="22"/>
  <c r="S40" i="22"/>
  <c r="R43" i="22"/>
  <c r="P57" i="22"/>
  <c r="Q56" i="22"/>
  <c r="P59" i="22"/>
  <c r="U19" i="22"/>
  <c r="V16" i="22"/>
  <c r="U17" i="22"/>
  <c r="T25" i="22"/>
  <c r="U24" i="22"/>
  <c r="T27" i="22"/>
  <c r="X9" i="22"/>
  <c r="Y8" i="22"/>
  <c r="X11" i="22"/>
  <c r="P65" i="22"/>
  <c r="Q64" i="22"/>
  <c r="P67" i="22"/>
  <c r="X11" i="26" l="1"/>
  <c r="X9" i="26"/>
  <c r="Y8" i="26"/>
  <c r="W41" i="26"/>
  <c r="X40" i="26"/>
  <c r="W43" i="26"/>
  <c r="V65" i="26"/>
  <c r="W64" i="26"/>
  <c r="V67" i="26"/>
  <c r="V57" i="26"/>
  <c r="V59" i="26"/>
  <c r="W56" i="26"/>
  <c r="W49" i="26"/>
  <c r="X48" i="26"/>
  <c r="W51" i="26"/>
  <c r="W33" i="26"/>
  <c r="X32" i="26"/>
  <c r="W35" i="26"/>
  <c r="W25" i="26"/>
  <c r="X24" i="26"/>
  <c r="W27" i="26"/>
  <c r="W17" i="26"/>
  <c r="X16" i="26"/>
  <c r="W19" i="26"/>
  <c r="X11" i="25"/>
  <c r="X9" i="25"/>
  <c r="Y8" i="25"/>
  <c r="W41" i="25"/>
  <c r="X40" i="25"/>
  <c r="W43" i="25"/>
  <c r="V65" i="25"/>
  <c r="W64" i="25"/>
  <c r="V67" i="25"/>
  <c r="V57" i="25"/>
  <c r="V59" i="25"/>
  <c r="W56" i="25"/>
  <c r="W49" i="25"/>
  <c r="X48" i="25"/>
  <c r="W51" i="25"/>
  <c r="W33" i="25"/>
  <c r="X32" i="25"/>
  <c r="W35" i="25"/>
  <c r="W25" i="25"/>
  <c r="X24" i="25"/>
  <c r="W27" i="25"/>
  <c r="W17" i="25"/>
  <c r="X16" i="25"/>
  <c r="W19" i="25"/>
  <c r="V35" i="24"/>
  <c r="V33" i="24"/>
  <c r="W32" i="24"/>
  <c r="W17" i="24"/>
  <c r="X16" i="24"/>
  <c r="W19" i="24"/>
  <c r="W25" i="24"/>
  <c r="X24" i="24"/>
  <c r="W27" i="24"/>
  <c r="S59" i="24"/>
  <c r="S57" i="24"/>
  <c r="T56" i="24"/>
  <c r="W9" i="24"/>
  <c r="X8" i="24"/>
  <c r="W11" i="24"/>
  <c r="S67" i="24"/>
  <c r="S65" i="24"/>
  <c r="T64" i="24"/>
  <c r="U41" i="24"/>
  <c r="V40" i="24"/>
  <c r="U43" i="24"/>
  <c r="T51" i="24"/>
  <c r="U48" i="24"/>
  <c r="T49" i="24"/>
  <c r="Q67" i="22"/>
  <c r="R64" i="22"/>
  <c r="Q65" i="22"/>
  <c r="Y11" i="22"/>
  <c r="Z8" i="22"/>
  <c r="Y9" i="22"/>
  <c r="T33" i="22"/>
  <c r="U32" i="22"/>
  <c r="T35" i="22"/>
  <c r="R49" i="22"/>
  <c r="S48" i="22"/>
  <c r="R51" i="22"/>
  <c r="U27" i="22"/>
  <c r="V24" i="22"/>
  <c r="U25" i="22"/>
  <c r="V17" i="22"/>
  <c r="W16" i="22"/>
  <c r="V19" i="22"/>
  <c r="Q59" i="22"/>
  <c r="R56" i="22"/>
  <c r="Q57" i="22"/>
  <c r="S43" i="22"/>
  <c r="S41" i="22"/>
  <c r="T40" i="22"/>
  <c r="X27" i="26" l="1"/>
  <c r="X25" i="26"/>
  <c r="Y24" i="26"/>
  <c r="X51" i="26"/>
  <c r="X49" i="26"/>
  <c r="Y48" i="26"/>
  <c r="W59" i="26"/>
  <c r="W57" i="26"/>
  <c r="X56" i="26"/>
  <c r="W67" i="26"/>
  <c r="W65" i="26"/>
  <c r="X64" i="26"/>
  <c r="X19" i="26"/>
  <c r="Y16" i="26"/>
  <c r="X17" i="26"/>
  <c r="X35" i="26"/>
  <c r="Y32" i="26"/>
  <c r="X33" i="26"/>
  <c r="X43" i="26"/>
  <c r="Y40" i="26"/>
  <c r="X41" i="26"/>
  <c r="Y9" i="26"/>
  <c r="Z8" i="26"/>
  <c r="Y11" i="26"/>
  <c r="X27" i="25"/>
  <c r="X25" i="25"/>
  <c r="Y24" i="25"/>
  <c r="X51" i="25"/>
  <c r="X49" i="25"/>
  <c r="Y48" i="25"/>
  <c r="W59" i="25"/>
  <c r="W57" i="25"/>
  <c r="X56" i="25"/>
  <c r="W67" i="25"/>
  <c r="W65" i="25"/>
  <c r="X64" i="25"/>
  <c r="X19" i="25"/>
  <c r="Y16" i="25"/>
  <c r="X17" i="25"/>
  <c r="X35" i="25"/>
  <c r="Y32" i="25"/>
  <c r="X33" i="25"/>
  <c r="X43" i="25"/>
  <c r="Y40" i="25"/>
  <c r="X41" i="25"/>
  <c r="Y9" i="25"/>
  <c r="Z8" i="25"/>
  <c r="Y11" i="25"/>
  <c r="V43" i="24"/>
  <c r="W40" i="24"/>
  <c r="V41" i="24"/>
  <c r="T65" i="24"/>
  <c r="U64" i="24"/>
  <c r="T67" i="24"/>
  <c r="X11" i="24"/>
  <c r="Y8" i="24"/>
  <c r="X9" i="24"/>
  <c r="T59" i="24"/>
  <c r="T57" i="24"/>
  <c r="U56" i="24"/>
  <c r="X27" i="24"/>
  <c r="X25" i="24"/>
  <c r="Y24" i="24"/>
  <c r="U49" i="24"/>
  <c r="V48" i="24"/>
  <c r="U51" i="24"/>
  <c r="X19" i="24"/>
  <c r="X17" i="24"/>
  <c r="Y16" i="24"/>
  <c r="W33" i="24"/>
  <c r="W35" i="24"/>
  <c r="X32" i="24"/>
  <c r="R57" i="22"/>
  <c r="S56" i="22"/>
  <c r="R59" i="22"/>
  <c r="W19" i="22"/>
  <c r="W17" i="22"/>
  <c r="X16" i="22"/>
  <c r="Z9" i="22"/>
  <c r="AA8" i="22"/>
  <c r="Z11" i="22"/>
  <c r="R65" i="22"/>
  <c r="S64" i="22"/>
  <c r="R67" i="22"/>
  <c r="T41" i="22"/>
  <c r="U40" i="22"/>
  <c r="T43" i="22"/>
  <c r="V25" i="22"/>
  <c r="W24" i="22"/>
  <c r="V27" i="22"/>
  <c r="S51" i="22"/>
  <c r="S49" i="22"/>
  <c r="T48" i="22"/>
  <c r="U35" i="22"/>
  <c r="V32" i="22"/>
  <c r="U33" i="22"/>
  <c r="Y41" i="26" l="1"/>
  <c r="Z40" i="26"/>
  <c r="Y43" i="26"/>
  <c r="Y17" i="26"/>
  <c r="Z16" i="26"/>
  <c r="Y19" i="26"/>
  <c r="X65" i="26"/>
  <c r="Y64" i="26"/>
  <c r="X67" i="26"/>
  <c r="Y49" i="26"/>
  <c r="Z48" i="26"/>
  <c r="Y51" i="26"/>
  <c r="Z11" i="26"/>
  <c r="AA8" i="26"/>
  <c r="Z9" i="26"/>
  <c r="Y33" i="26"/>
  <c r="Z32" i="26"/>
  <c r="Y35" i="26"/>
  <c r="X57" i="26"/>
  <c r="X59" i="26"/>
  <c r="Y56" i="26"/>
  <c r="Y25" i="26"/>
  <c r="Z24" i="26"/>
  <c r="Y27" i="26"/>
  <c r="Y41" i="25"/>
  <c r="Z40" i="25"/>
  <c r="Y43" i="25"/>
  <c r="Y17" i="25"/>
  <c r="Z16" i="25"/>
  <c r="Y19" i="25"/>
  <c r="X65" i="25"/>
  <c r="Y64" i="25"/>
  <c r="X67" i="25"/>
  <c r="Y49" i="25"/>
  <c r="Z48" i="25"/>
  <c r="Y51" i="25"/>
  <c r="Z11" i="25"/>
  <c r="AA8" i="25"/>
  <c r="Z9" i="25"/>
  <c r="Y33" i="25"/>
  <c r="Z32" i="25"/>
  <c r="Y35" i="25"/>
  <c r="X57" i="25"/>
  <c r="X59" i="25"/>
  <c r="Y56" i="25"/>
  <c r="Y25" i="25"/>
  <c r="Z24" i="25"/>
  <c r="Y27" i="25"/>
  <c r="X35" i="24"/>
  <c r="X33" i="24"/>
  <c r="Y32" i="24"/>
  <c r="U59" i="24"/>
  <c r="U57" i="24"/>
  <c r="V56" i="24"/>
  <c r="Y9" i="24"/>
  <c r="Z8" i="24"/>
  <c r="Y11" i="24"/>
  <c r="W41" i="24"/>
  <c r="X40" i="24"/>
  <c r="Y40" i="24" s="1"/>
  <c r="Y43" i="24" s="1"/>
  <c r="W43" i="24"/>
  <c r="Y17" i="24"/>
  <c r="Z16" i="24"/>
  <c r="Y19" i="24"/>
  <c r="V51" i="24"/>
  <c r="V49" i="24"/>
  <c r="W48" i="24"/>
  <c r="Y25" i="24"/>
  <c r="Z24" i="24"/>
  <c r="Y27" i="24"/>
  <c r="U67" i="24"/>
  <c r="U65" i="24"/>
  <c r="V64" i="24"/>
  <c r="T49" i="22"/>
  <c r="U48" i="22"/>
  <c r="T51" i="22"/>
  <c r="U43" i="22"/>
  <c r="V40" i="22"/>
  <c r="U41" i="22"/>
  <c r="S67" i="22"/>
  <c r="S65" i="22"/>
  <c r="T64" i="22"/>
  <c r="AA11" i="22"/>
  <c r="AA9" i="22"/>
  <c r="AB8" i="22"/>
  <c r="S59" i="22"/>
  <c r="S57" i="22"/>
  <c r="T56" i="22"/>
  <c r="V33" i="22"/>
  <c r="W32" i="22"/>
  <c r="V35" i="22"/>
  <c r="W27" i="22"/>
  <c r="W25" i="22"/>
  <c r="X24" i="22"/>
  <c r="X17" i="22"/>
  <c r="Y16" i="22"/>
  <c r="X19" i="22"/>
  <c r="AA9" i="26" l="1"/>
  <c r="AB8" i="26"/>
  <c r="AA11" i="26"/>
  <c r="Y67" i="26"/>
  <c r="Z64" i="26"/>
  <c r="Y65" i="26"/>
  <c r="Z43" i="26"/>
  <c r="Z41" i="26"/>
  <c r="AA40" i="26"/>
  <c r="Z27" i="26"/>
  <c r="AA24" i="26"/>
  <c r="Z25" i="26"/>
  <c r="Y59" i="26"/>
  <c r="Z56" i="26"/>
  <c r="Y57" i="26"/>
  <c r="Z35" i="26"/>
  <c r="Z33" i="26"/>
  <c r="AA32" i="26"/>
  <c r="Z51" i="26"/>
  <c r="AA48" i="26"/>
  <c r="Z49" i="26"/>
  <c r="Z19" i="26"/>
  <c r="Z17" i="26"/>
  <c r="AA16" i="26"/>
  <c r="AA9" i="25"/>
  <c r="AB8" i="25"/>
  <c r="AA11" i="25"/>
  <c r="Y67" i="25"/>
  <c r="Z64" i="25"/>
  <c r="Y65" i="25"/>
  <c r="Z43" i="25"/>
  <c r="Z41" i="25"/>
  <c r="AA40" i="25"/>
  <c r="Z27" i="25"/>
  <c r="AA24" i="25"/>
  <c r="Z25" i="25"/>
  <c r="Y59" i="25"/>
  <c r="Z56" i="25"/>
  <c r="Y57" i="25"/>
  <c r="Z35" i="25"/>
  <c r="Z33" i="25"/>
  <c r="AA32" i="25"/>
  <c r="Z51" i="25"/>
  <c r="AA48" i="25"/>
  <c r="Z49" i="25"/>
  <c r="Z19" i="25"/>
  <c r="Z17" i="25"/>
  <c r="AA16" i="25"/>
  <c r="V65" i="24"/>
  <c r="W64" i="24"/>
  <c r="V67" i="24"/>
  <c r="Z27" i="24"/>
  <c r="Z25" i="24"/>
  <c r="AA24" i="24"/>
  <c r="W49" i="24"/>
  <c r="X48" i="24"/>
  <c r="W51" i="24"/>
  <c r="Z19" i="24"/>
  <c r="AA16" i="24"/>
  <c r="Z17" i="24"/>
  <c r="Z11" i="24"/>
  <c r="Z9" i="24"/>
  <c r="AA8" i="24"/>
  <c r="V59" i="24"/>
  <c r="V57" i="24"/>
  <c r="W56" i="24"/>
  <c r="X43" i="24"/>
  <c r="X41" i="24"/>
  <c r="Y33" i="24"/>
  <c r="Y35" i="24"/>
  <c r="Z32" i="24"/>
  <c r="X25" i="22"/>
  <c r="Y24" i="22"/>
  <c r="X27" i="22"/>
  <c r="W35" i="22"/>
  <c r="W33" i="22"/>
  <c r="X32" i="22"/>
  <c r="T57" i="22"/>
  <c r="U56" i="22"/>
  <c r="T59" i="22"/>
  <c r="AB9" i="22"/>
  <c r="AC8" i="22"/>
  <c r="AB11" i="22"/>
  <c r="T65" i="22"/>
  <c r="U64" i="22"/>
  <c r="T67" i="22"/>
  <c r="V41" i="22"/>
  <c r="W40" i="22"/>
  <c r="V43" i="22"/>
  <c r="U51" i="22"/>
  <c r="V48" i="22"/>
  <c r="U49" i="22"/>
  <c r="Y19" i="22"/>
  <c r="Z16" i="22"/>
  <c r="Y17" i="22"/>
  <c r="AA17" i="26" l="1"/>
  <c r="AB16" i="26"/>
  <c r="AA19" i="26"/>
  <c r="AA49" i="26"/>
  <c r="AB48" i="26"/>
  <c r="AA51" i="26"/>
  <c r="AA33" i="26"/>
  <c r="AB32" i="26"/>
  <c r="AA35" i="26"/>
  <c r="Z57" i="26"/>
  <c r="Z59" i="26"/>
  <c r="AA56" i="26"/>
  <c r="AB11" i="26"/>
  <c r="AB9" i="26"/>
  <c r="AC8" i="26"/>
  <c r="AA25" i="26"/>
  <c r="AB24" i="26"/>
  <c r="AA27" i="26"/>
  <c r="AA41" i="26"/>
  <c r="AB40" i="26"/>
  <c r="AA43" i="26"/>
  <c r="Z65" i="26"/>
  <c r="AA64" i="26"/>
  <c r="Z67" i="26"/>
  <c r="AA17" i="25"/>
  <c r="AB16" i="25"/>
  <c r="AA19" i="25"/>
  <c r="AA49" i="25"/>
  <c r="AB48" i="25"/>
  <c r="AA51" i="25"/>
  <c r="AA33" i="25"/>
  <c r="AB32" i="25"/>
  <c r="AA35" i="25"/>
  <c r="Z57" i="25"/>
  <c r="Z59" i="25"/>
  <c r="AA56" i="25"/>
  <c r="AB11" i="25"/>
  <c r="AB9" i="25"/>
  <c r="AC8" i="25"/>
  <c r="AA25" i="25"/>
  <c r="AB24" i="25"/>
  <c r="AA27" i="25"/>
  <c r="AA41" i="25"/>
  <c r="AB40" i="25"/>
  <c r="AA43" i="25"/>
  <c r="Z65" i="25"/>
  <c r="AA64" i="25"/>
  <c r="Z67" i="25"/>
  <c r="Z35" i="24"/>
  <c r="Z33" i="24"/>
  <c r="AA32" i="24"/>
  <c r="W59" i="24"/>
  <c r="W57" i="24"/>
  <c r="X56" i="24"/>
  <c r="X51" i="24"/>
  <c r="Y48" i="24"/>
  <c r="X49" i="24"/>
  <c r="AA25" i="24"/>
  <c r="AB24" i="24"/>
  <c r="AA27" i="24"/>
  <c r="W67" i="24"/>
  <c r="W65" i="24"/>
  <c r="X64" i="24"/>
  <c r="Y41" i="24"/>
  <c r="Z40" i="24"/>
  <c r="AA9" i="24"/>
  <c r="AB8" i="24"/>
  <c r="AA11" i="24"/>
  <c r="AA17" i="24"/>
  <c r="AB16" i="24"/>
  <c r="AA19" i="24"/>
  <c r="U67" i="22"/>
  <c r="V64" i="22"/>
  <c r="U65" i="22"/>
  <c r="AC11" i="22"/>
  <c r="AD8" i="22"/>
  <c r="AC9" i="22"/>
  <c r="X33" i="22"/>
  <c r="Y32" i="22"/>
  <c r="X35" i="22"/>
  <c r="Z17" i="22"/>
  <c r="AA16" i="22"/>
  <c r="Z19" i="22"/>
  <c r="V49" i="22"/>
  <c r="W48" i="22"/>
  <c r="V51" i="22"/>
  <c r="W43" i="22"/>
  <c r="W41" i="22"/>
  <c r="X40" i="22"/>
  <c r="U59" i="22"/>
  <c r="V56" i="22"/>
  <c r="U57" i="22"/>
  <c r="Y27" i="22"/>
  <c r="Z24" i="22"/>
  <c r="Y25" i="22"/>
  <c r="AB43" i="26" l="1"/>
  <c r="AC40" i="26"/>
  <c r="AB41" i="26"/>
  <c r="AA59" i="26"/>
  <c r="AA57" i="26"/>
  <c r="AB56" i="26"/>
  <c r="AB35" i="26"/>
  <c r="AC32" i="26"/>
  <c r="AB33" i="26"/>
  <c r="AB19" i="26"/>
  <c r="AC16" i="26"/>
  <c r="AB17" i="26"/>
  <c r="AA67" i="26"/>
  <c r="AA65" i="26"/>
  <c r="AB64" i="26"/>
  <c r="AB27" i="26"/>
  <c r="AB25" i="26"/>
  <c r="AC24" i="26"/>
  <c r="AC9" i="26"/>
  <c r="AD8" i="26"/>
  <c r="AC11" i="26"/>
  <c r="AB51" i="26"/>
  <c r="AB49" i="26"/>
  <c r="AC48" i="26"/>
  <c r="AB43" i="25"/>
  <c r="AC40" i="25"/>
  <c r="AB41" i="25"/>
  <c r="AA59" i="25"/>
  <c r="AA57" i="25"/>
  <c r="AB56" i="25"/>
  <c r="AB35" i="25"/>
  <c r="AC32" i="25"/>
  <c r="AB33" i="25"/>
  <c r="AB19" i="25"/>
  <c r="AC16" i="25"/>
  <c r="AB17" i="25"/>
  <c r="AA67" i="25"/>
  <c r="AA65" i="25"/>
  <c r="AB64" i="25"/>
  <c r="AB27" i="25"/>
  <c r="AB25" i="25"/>
  <c r="AC24" i="25"/>
  <c r="AC9" i="25"/>
  <c r="AD8" i="25"/>
  <c r="AC11" i="25"/>
  <c r="AB51" i="25"/>
  <c r="AB49" i="25"/>
  <c r="AC48" i="25"/>
  <c r="AB11" i="24"/>
  <c r="AC8" i="24"/>
  <c r="AB9" i="24"/>
  <c r="Y49" i="24"/>
  <c r="Z48" i="24"/>
  <c r="Y51" i="24"/>
  <c r="X59" i="24"/>
  <c r="X57" i="24"/>
  <c r="Y56" i="24"/>
  <c r="AB19" i="24"/>
  <c r="AB17" i="24"/>
  <c r="AC16" i="24"/>
  <c r="Z43" i="24"/>
  <c r="AA40" i="24"/>
  <c r="Z41" i="24"/>
  <c r="X65" i="24"/>
  <c r="Y64" i="24"/>
  <c r="X67" i="24"/>
  <c r="AB27" i="24"/>
  <c r="AB25" i="24"/>
  <c r="AC24" i="24"/>
  <c r="AA33" i="24"/>
  <c r="AA35" i="24"/>
  <c r="AB32" i="24"/>
  <c r="Z25" i="22"/>
  <c r="AA24" i="22"/>
  <c r="Z27" i="22"/>
  <c r="V57" i="22"/>
  <c r="W56" i="22"/>
  <c r="V59" i="22"/>
  <c r="AA19" i="22"/>
  <c r="AA17" i="22"/>
  <c r="AB16" i="22"/>
  <c r="Y35" i="22"/>
  <c r="Z32" i="22"/>
  <c r="Y33" i="22"/>
  <c r="AD9" i="22"/>
  <c r="AE8" i="22"/>
  <c r="AD11" i="22"/>
  <c r="V65" i="22"/>
  <c r="W64" i="22"/>
  <c r="V67" i="22"/>
  <c r="X41" i="22"/>
  <c r="Y40" i="22"/>
  <c r="X43" i="22"/>
  <c r="W51" i="22"/>
  <c r="W49" i="22"/>
  <c r="X48" i="22"/>
  <c r="AC49" i="26" l="1"/>
  <c r="AD48" i="26"/>
  <c r="AC51" i="26"/>
  <c r="AD11" i="26"/>
  <c r="AE8" i="26"/>
  <c r="AD9" i="26"/>
  <c r="AC25" i="26"/>
  <c r="AD24" i="26"/>
  <c r="AC27" i="26"/>
  <c r="AC33" i="26"/>
  <c r="AD32" i="26"/>
  <c r="AC35" i="26"/>
  <c r="AB57" i="26"/>
  <c r="AC56" i="26"/>
  <c r="AB59" i="26"/>
  <c r="AC41" i="26"/>
  <c r="AD40" i="26"/>
  <c r="AC43" i="26"/>
  <c r="AB65" i="26"/>
  <c r="AC64" i="26"/>
  <c r="AB67" i="26"/>
  <c r="AC17" i="26"/>
  <c r="AD16" i="26"/>
  <c r="AC19" i="26"/>
  <c r="AC49" i="25"/>
  <c r="AD48" i="25"/>
  <c r="AC51" i="25"/>
  <c r="AD11" i="25"/>
  <c r="AE8" i="25"/>
  <c r="AD9" i="25"/>
  <c r="AC25" i="25"/>
  <c r="AD24" i="25"/>
  <c r="AC27" i="25"/>
  <c r="AC33" i="25"/>
  <c r="AD32" i="25"/>
  <c r="AC35" i="25"/>
  <c r="AB57" i="25"/>
  <c r="AC56" i="25"/>
  <c r="AB59" i="25"/>
  <c r="AC41" i="25"/>
  <c r="AD40" i="25"/>
  <c r="AC43" i="25"/>
  <c r="AB65" i="25"/>
  <c r="AC64" i="25"/>
  <c r="AB67" i="25"/>
  <c r="AC17" i="25"/>
  <c r="AD16" i="25"/>
  <c r="AC19" i="25"/>
  <c r="AA41" i="24"/>
  <c r="AB40" i="24"/>
  <c r="AA43" i="24"/>
  <c r="AC17" i="24"/>
  <c r="AD16" i="24"/>
  <c r="AC19" i="24"/>
  <c r="AC9" i="24"/>
  <c r="AD8" i="24"/>
  <c r="AC11" i="24"/>
  <c r="AB35" i="24"/>
  <c r="AB33" i="24"/>
  <c r="AC32" i="24"/>
  <c r="AC25" i="24"/>
  <c r="AD24" i="24"/>
  <c r="AC27" i="24"/>
  <c r="Y67" i="24"/>
  <c r="Y65" i="24"/>
  <c r="Z64" i="24"/>
  <c r="Y59" i="24"/>
  <c r="Y57" i="24"/>
  <c r="Z56" i="24"/>
  <c r="Z51" i="24"/>
  <c r="Z49" i="24"/>
  <c r="AA48" i="24"/>
  <c r="W67" i="22"/>
  <c r="W65" i="22"/>
  <c r="X64" i="22"/>
  <c r="AE11" i="22"/>
  <c r="AE9" i="22"/>
  <c r="AF8" i="22"/>
  <c r="Z33" i="22"/>
  <c r="AA32" i="22"/>
  <c r="Z35" i="22"/>
  <c r="AB17" i="22"/>
  <c r="AC16" i="22"/>
  <c r="AB19" i="22"/>
  <c r="AA27" i="22"/>
  <c r="AA25" i="22"/>
  <c r="AB24" i="22"/>
  <c r="X49" i="22"/>
  <c r="Y48" i="22"/>
  <c r="X51" i="22"/>
  <c r="Y43" i="22"/>
  <c r="Z40" i="22"/>
  <c r="Y41" i="22"/>
  <c r="W59" i="22"/>
  <c r="W57" i="22"/>
  <c r="X56" i="22"/>
  <c r="AC67" i="26" l="1"/>
  <c r="AD64" i="26"/>
  <c r="AC65" i="26"/>
  <c r="AC59" i="26"/>
  <c r="AD56" i="26"/>
  <c r="AC57" i="26"/>
  <c r="AD27" i="26"/>
  <c r="AE24" i="26"/>
  <c r="AD25" i="26"/>
  <c r="AD51" i="26"/>
  <c r="AE48" i="26"/>
  <c r="AD49" i="26"/>
  <c r="AD19" i="26"/>
  <c r="AD17" i="26"/>
  <c r="AE16" i="26"/>
  <c r="AD43" i="26"/>
  <c r="AD41" i="26"/>
  <c r="AE40" i="26"/>
  <c r="AD35" i="26"/>
  <c r="AD33" i="26"/>
  <c r="AE32" i="26"/>
  <c r="AE9" i="26"/>
  <c r="AF8" i="26"/>
  <c r="AE11" i="26"/>
  <c r="AC67" i="25"/>
  <c r="AD64" i="25"/>
  <c r="AC65" i="25"/>
  <c r="AC59" i="25"/>
  <c r="AD56" i="25"/>
  <c r="AC57" i="25"/>
  <c r="AD27" i="25"/>
  <c r="AE24" i="25"/>
  <c r="AD25" i="25"/>
  <c r="AD51" i="25"/>
  <c r="AE48" i="25"/>
  <c r="AD49" i="25"/>
  <c r="AD19" i="25"/>
  <c r="AD17" i="25"/>
  <c r="AE16" i="25"/>
  <c r="AD43" i="25"/>
  <c r="AD41" i="25"/>
  <c r="AE40" i="25"/>
  <c r="AD35" i="25"/>
  <c r="AD33" i="25"/>
  <c r="AE32" i="25"/>
  <c r="AE9" i="25"/>
  <c r="AF8" i="25"/>
  <c r="AE11" i="25"/>
  <c r="AA49" i="24"/>
  <c r="AB48" i="24"/>
  <c r="AA51" i="24"/>
  <c r="Z65" i="24"/>
  <c r="AA64" i="24"/>
  <c r="Z67" i="24"/>
  <c r="AD27" i="24"/>
  <c r="AD25" i="24"/>
  <c r="AE24" i="24"/>
  <c r="AC33" i="24"/>
  <c r="AC35" i="24"/>
  <c r="AD32" i="24"/>
  <c r="AD11" i="24"/>
  <c r="AD9" i="24"/>
  <c r="AE8" i="24"/>
  <c r="AB43" i="24"/>
  <c r="AB41" i="24"/>
  <c r="AC40" i="24"/>
  <c r="Z59" i="24"/>
  <c r="AA56" i="24"/>
  <c r="Z57" i="24"/>
  <c r="AD19" i="24"/>
  <c r="AE16" i="24"/>
  <c r="AD17" i="24"/>
  <c r="Y51" i="22"/>
  <c r="Z48" i="22"/>
  <c r="Y49" i="22"/>
  <c r="AB25" i="22"/>
  <c r="AC24" i="22"/>
  <c r="AB27" i="22"/>
  <c r="AC19" i="22"/>
  <c r="AD16" i="22"/>
  <c r="AC17" i="22"/>
  <c r="AF9" i="22"/>
  <c r="AG8" i="22"/>
  <c r="AF11" i="22"/>
  <c r="X65" i="22"/>
  <c r="Y64" i="22"/>
  <c r="X67" i="22"/>
  <c r="X57" i="22"/>
  <c r="Y56" i="22"/>
  <c r="X59" i="22"/>
  <c r="Z41" i="22"/>
  <c r="AA40" i="22"/>
  <c r="Z43" i="22"/>
  <c r="AA35" i="22"/>
  <c r="AA33" i="22"/>
  <c r="AB32" i="22"/>
  <c r="AE41" i="26" l="1"/>
  <c r="AF40" i="26"/>
  <c r="AE43" i="26"/>
  <c r="AE25" i="26"/>
  <c r="AF24" i="26"/>
  <c r="AE27" i="26"/>
  <c r="AD65" i="26"/>
  <c r="AE64" i="26"/>
  <c r="AD67" i="26"/>
  <c r="AF11" i="26"/>
  <c r="AF9" i="26"/>
  <c r="AG8" i="26"/>
  <c r="AM9" i="26" s="1"/>
  <c r="AN9" i="26" s="1"/>
  <c r="AE33" i="26"/>
  <c r="AF32" i="26"/>
  <c r="AE35" i="26"/>
  <c r="AE17" i="26"/>
  <c r="AF16" i="26"/>
  <c r="AE19" i="26"/>
  <c r="AE49" i="26"/>
  <c r="AF48" i="26"/>
  <c r="AE51" i="26"/>
  <c r="AD57" i="26"/>
  <c r="AD59" i="26"/>
  <c r="AE56" i="26"/>
  <c r="AE41" i="25"/>
  <c r="AF40" i="25"/>
  <c r="AE43" i="25"/>
  <c r="AE25" i="25"/>
  <c r="AF24" i="25"/>
  <c r="AE27" i="25"/>
  <c r="AD65" i="25"/>
  <c r="AE64" i="25"/>
  <c r="AD67" i="25"/>
  <c r="AF11" i="25"/>
  <c r="AF9" i="25"/>
  <c r="AG8" i="25"/>
  <c r="AE33" i="25"/>
  <c r="AF32" i="25"/>
  <c r="AE35" i="25"/>
  <c r="AE17" i="25"/>
  <c r="AF16" i="25"/>
  <c r="AE19" i="25"/>
  <c r="AE49" i="25"/>
  <c r="AF48" i="25"/>
  <c r="AE51" i="25"/>
  <c r="AD57" i="25"/>
  <c r="AD59" i="25"/>
  <c r="AE56" i="25"/>
  <c r="AA59" i="24"/>
  <c r="AA57" i="24"/>
  <c r="AB56" i="24"/>
  <c r="AC41" i="24"/>
  <c r="AD40" i="24"/>
  <c r="AC43" i="24"/>
  <c r="AD35" i="24"/>
  <c r="AD33" i="24"/>
  <c r="AE32" i="24"/>
  <c r="AB51" i="24"/>
  <c r="AC48" i="24"/>
  <c r="AB49" i="24"/>
  <c r="AE17" i="24"/>
  <c r="AF16" i="24"/>
  <c r="AE19" i="24"/>
  <c r="AE9" i="24"/>
  <c r="AF8" i="24"/>
  <c r="AE11" i="24"/>
  <c r="AE25" i="24"/>
  <c r="AF24" i="24"/>
  <c r="AE27" i="24"/>
  <c r="AA67" i="24"/>
  <c r="AA65" i="24"/>
  <c r="AB64" i="24"/>
  <c r="AB33" i="22"/>
  <c r="AC32" i="22"/>
  <c r="AB35" i="22"/>
  <c r="AA43" i="22"/>
  <c r="AA41" i="22"/>
  <c r="AB40" i="22"/>
  <c r="Y59" i="22"/>
  <c r="Z56" i="22"/>
  <c r="Y57" i="22"/>
  <c r="Y67" i="22"/>
  <c r="Z64" i="22"/>
  <c r="Y65" i="22"/>
  <c r="AG11" i="22"/>
  <c r="AG9" i="22"/>
  <c r="AM9" i="22"/>
  <c r="AN9" i="22" s="1"/>
  <c r="AC27" i="22"/>
  <c r="AD24" i="22"/>
  <c r="AC25" i="22"/>
  <c r="AD17" i="22"/>
  <c r="AE16" i="22"/>
  <c r="AD19" i="22"/>
  <c r="Z49" i="22"/>
  <c r="AA48" i="22"/>
  <c r="Z51" i="22"/>
  <c r="AE59" i="26" l="1"/>
  <c r="AE57" i="26"/>
  <c r="AF56" i="26"/>
  <c r="AF51" i="26"/>
  <c r="AF49" i="26"/>
  <c r="AG48" i="26"/>
  <c r="AF35" i="26"/>
  <c r="AG32" i="26"/>
  <c r="AF33" i="26"/>
  <c r="AG9" i="26"/>
  <c r="AG11" i="26"/>
  <c r="AE67" i="26"/>
  <c r="AE65" i="26"/>
  <c r="AF64" i="26"/>
  <c r="AF43" i="26"/>
  <c r="AG40" i="26"/>
  <c r="AF41" i="26"/>
  <c r="AF19" i="26"/>
  <c r="AG16" i="26"/>
  <c r="AF17" i="26"/>
  <c r="AF27" i="26"/>
  <c r="AF25" i="26"/>
  <c r="AG24" i="26"/>
  <c r="AE59" i="25"/>
  <c r="AE57" i="25"/>
  <c r="AF56" i="25"/>
  <c r="AF51" i="25"/>
  <c r="AF49" i="25"/>
  <c r="AG48" i="25"/>
  <c r="AF35" i="25"/>
  <c r="AG32" i="25"/>
  <c r="AF33" i="25"/>
  <c r="AG9" i="25"/>
  <c r="AG11" i="25"/>
  <c r="AM9" i="25"/>
  <c r="AN9" i="25" s="1"/>
  <c r="AE67" i="25"/>
  <c r="AE65" i="25"/>
  <c r="AF64" i="25"/>
  <c r="AF43" i="25"/>
  <c r="AG40" i="25"/>
  <c r="AF41" i="25"/>
  <c r="AF19" i="25"/>
  <c r="AG16" i="25"/>
  <c r="AF17" i="25"/>
  <c r="AF27" i="25"/>
  <c r="AF25" i="25"/>
  <c r="AG24" i="25"/>
  <c r="AF19" i="24"/>
  <c r="AF17" i="24"/>
  <c r="AG16" i="24"/>
  <c r="AB65" i="24"/>
  <c r="AC64" i="24"/>
  <c r="AB67" i="24"/>
  <c r="AF27" i="24"/>
  <c r="AF25" i="24"/>
  <c r="AG24" i="24"/>
  <c r="AF11" i="24"/>
  <c r="AG8" i="24"/>
  <c r="AF9" i="24"/>
  <c r="AC49" i="24"/>
  <c r="AD48" i="24"/>
  <c r="AC51" i="24"/>
  <c r="AE33" i="24"/>
  <c r="AE35" i="24"/>
  <c r="AF32" i="24"/>
  <c r="AD43" i="24"/>
  <c r="AE40" i="24"/>
  <c r="AD41" i="24"/>
  <c r="AB59" i="24"/>
  <c r="AB57" i="24"/>
  <c r="AC56" i="24"/>
  <c r="Z65" i="22"/>
  <c r="AA64" i="22"/>
  <c r="Z67" i="22"/>
  <c r="AB41" i="22"/>
  <c r="AC40" i="22"/>
  <c r="AB43" i="22"/>
  <c r="AA51" i="22"/>
  <c r="AA49" i="22"/>
  <c r="AB48" i="22"/>
  <c r="AD25" i="22"/>
  <c r="AE24" i="22"/>
  <c r="AD27" i="22"/>
  <c r="AE19" i="22"/>
  <c r="AE17" i="22"/>
  <c r="AF16" i="22"/>
  <c r="AJ13" i="22"/>
  <c r="AJ12" i="22"/>
  <c r="AO9" i="22"/>
  <c r="Z57" i="22"/>
  <c r="AA56" i="22"/>
  <c r="Z59" i="22"/>
  <c r="AC35" i="22"/>
  <c r="AD32" i="22"/>
  <c r="AC33" i="22"/>
  <c r="AG25" i="26" l="1"/>
  <c r="AG27" i="26"/>
  <c r="AM25" i="26"/>
  <c r="AN25" i="26" s="1"/>
  <c r="AG17" i="26"/>
  <c r="AG19" i="26"/>
  <c r="AM17" i="26"/>
  <c r="AN17" i="26" s="1"/>
  <c r="AJ13" i="26"/>
  <c r="AJ12" i="26"/>
  <c r="AG33" i="26"/>
  <c r="AG35" i="26"/>
  <c r="AM33" i="26"/>
  <c r="AN33" i="26" s="1"/>
  <c r="AG49" i="26"/>
  <c r="AG51" i="26"/>
  <c r="AM49" i="26"/>
  <c r="AN49" i="26" s="1"/>
  <c r="AG41" i="26"/>
  <c r="AG43" i="26"/>
  <c r="AM41" i="26"/>
  <c r="AN41" i="26" s="1"/>
  <c r="AF65" i="26"/>
  <c r="AG64" i="26"/>
  <c r="AF67" i="26"/>
  <c r="AF57" i="26"/>
  <c r="AF59" i="26"/>
  <c r="AG56" i="26"/>
  <c r="AG25" i="25"/>
  <c r="AG27" i="25"/>
  <c r="AM25" i="25"/>
  <c r="AN25" i="25" s="1"/>
  <c r="AG17" i="25"/>
  <c r="AG19" i="25"/>
  <c r="AM17" i="25"/>
  <c r="AN17" i="25" s="1"/>
  <c r="AO9" i="25"/>
  <c r="AJ13" i="25"/>
  <c r="AJ12" i="25"/>
  <c r="AG33" i="25"/>
  <c r="AG35" i="25"/>
  <c r="AM33" i="25"/>
  <c r="AN33" i="25" s="1"/>
  <c r="AG49" i="25"/>
  <c r="AG51" i="25"/>
  <c r="AM49" i="25"/>
  <c r="AN49" i="25" s="1"/>
  <c r="AG41" i="25"/>
  <c r="AG43" i="25"/>
  <c r="AM41" i="25"/>
  <c r="AN41" i="25" s="1"/>
  <c r="AF65" i="25"/>
  <c r="AG64" i="25"/>
  <c r="AF67" i="25"/>
  <c r="AF57" i="25"/>
  <c r="AF59" i="25"/>
  <c r="AG56" i="25"/>
  <c r="AC59" i="24"/>
  <c r="AC57" i="24"/>
  <c r="AD56" i="24"/>
  <c r="AE41" i="24"/>
  <c r="AF40" i="24"/>
  <c r="AE43" i="24"/>
  <c r="AF35" i="24"/>
  <c r="AF33" i="24"/>
  <c r="AG32" i="24"/>
  <c r="AD51" i="24"/>
  <c r="AD49" i="24"/>
  <c r="AE48" i="24"/>
  <c r="AG9" i="24"/>
  <c r="AG11" i="24"/>
  <c r="AM9" i="24"/>
  <c r="AN9" i="24" s="1"/>
  <c r="AG25" i="24"/>
  <c r="AG27" i="24"/>
  <c r="AM25" i="24"/>
  <c r="AN25" i="24" s="1"/>
  <c r="AJ28" i="24" s="1"/>
  <c r="AC67" i="24"/>
  <c r="AC65" i="24"/>
  <c r="AD64" i="24"/>
  <c r="AG17" i="24"/>
  <c r="AG19" i="24"/>
  <c r="AM17" i="24"/>
  <c r="AN17" i="24" s="1"/>
  <c r="AL13" i="22"/>
  <c r="AL12" i="22"/>
  <c r="AE27" i="22"/>
  <c r="AE25" i="22"/>
  <c r="AF24" i="22"/>
  <c r="AB49" i="22"/>
  <c r="AC48" i="22"/>
  <c r="AB51" i="22"/>
  <c r="AA67" i="22"/>
  <c r="AA65" i="22"/>
  <c r="AB64" i="22"/>
  <c r="AD33" i="22"/>
  <c r="AE32" i="22"/>
  <c r="AD35" i="22"/>
  <c r="AA59" i="22"/>
  <c r="AA57" i="22"/>
  <c r="AB56" i="22"/>
  <c r="AF17" i="22"/>
  <c r="AG16" i="22"/>
  <c r="AF19" i="22"/>
  <c r="AC43" i="22"/>
  <c r="AD40" i="22"/>
  <c r="AC41" i="22"/>
  <c r="AO25" i="25" l="1"/>
  <c r="AL28" i="25" s="1"/>
  <c r="AO41" i="25"/>
  <c r="AL45" i="25" s="1"/>
  <c r="AJ53" i="26"/>
  <c r="AJ52" i="26"/>
  <c r="AJ21" i="26"/>
  <c r="AJ20" i="26"/>
  <c r="AG59" i="26"/>
  <c r="AG57" i="26"/>
  <c r="AM57" i="26"/>
  <c r="AN57" i="26" s="1"/>
  <c r="AG67" i="26"/>
  <c r="AG65" i="26"/>
  <c r="AM65" i="26"/>
  <c r="AN65" i="26" s="1"/>
  <c r="AJ45" i="26"/>
  <c r="AJ44" i="26"/>
  <c r="AJ37" i="26"/>
  <c r="AJ36" i="26"/>
  <c r="AJ29" i="26"/>
  <c r="AJ28" i="26"/>
  <c r="AJ53" i="25"/>
  <c r="AJ52" i="25"/>
  <c r="AL13" i="25"/>
  <c r="AL12" i="25"/>
  <c r="AL29" i="25"/>
  <c r="AL44" i="25"/>
  <c r="AJ21" i="25"/>
  <c r="AJ20" i="25"/>
  <c r="AG59" i="25"/>
  <c r="AG57" i="25"/>
  <c r="AM57" i="25"/>
  <c r="AN57" i="25" s="1"/>
  <c r="AG67" i="25"/>
  <c r="AG65" i="25"/>
  <c r="AM65" i="25"/>
  <c r="AN65" i="25" s="1"/>
  <c r="AJ45" i="25"/>
  <c r="AJ44" i="25"/>
  <c r="AJ37" i="25"/>
  <c r="AJ36" i="25"/>
  <c r="AO17" i="25"/>
  <c r="AO33" i="25"/>
  <c r="AO49" i="25"/>
  <c r="AJ29" i="25"/>
  <c r="AJ28" i="25"/>
  <c r="AJ21" i="24"/>
  <c r="AJ20" i="24"/>
  <c r="AJ29" i="24"/>
  <c r="AE49" i="24"/>
  <c r="AF48" i="24"/>
  <c r="AE51" i="24"/>
  <c r="AD65" i="24"/>
  <c r="AE64" i="24"/>
  <c r="AD67" i="24"/>
  <c r="AO25" i="24"/>
  <c r="AO17" i="24"/>
  <c r="AO9" i="24"/>
  <c r="AJ13" i="24"/>
  <c r="AJ12" i="24"/>
  <c r="AG33" i="24"/>
  <c r="AG35" i="24"/>
  <c r="AM33" i="24"/>
  <c r="AN33" i="24" s="1"/>
  <c r="AF43" i="24"/>
  <c r="AF41" i="24"/>
  <c r="AG40" i="24"/>
  <c r="AD59" i="24"/>
  <c r="AD57" i="24"/>
  <c r="AE56" i="24"/>
  <c r="AD41" i="22"/>
  <c r="AE40" i="22"/>
  <c r="AD43" i="22"/>
  <c r="AB57" i="22"/>
  <c r="AC56" i="22"/>
  <c r="AB59" i="22"/>
  <c r="AE35" i="22"/>
  <c r="AE33" i="22"/>
  <c r="AF32" i="22"/>
  <c r="AB65" i="22"/>
  <c r="AC64" i="22"/>
  <c r="AB67" i="22"/>
  <c r="AG19" i="22"/>
  <c r="AG17" i="22"/>
  <c r="AM17" i="22"/>
  <c r="AN17" i="22" s="1"/>
  <c r="AC51" i="22"/>
  <c r="AD48" i="22"/>
  <c r="AC49" i="22"/>
  <c r="AF25" i="22"/>
  <c r="AG24" i="22"/>
  <c r="AF27" i="22"/>
  <c r="AJ69" i="26" l="1"/>
  <c r="AJ68" i="26"/>
  <c r="AJ61" i="26"/>
  <c r="AJ60" i="26"/>
  <c r="AL53" i="25"/>
  <c r="AL52" i="25"/>
  <c r="AL21" i="25"/>
  <c r="AL20" i="25"/>
  <c r="AJ61" i="25"/>
  <c r="AJ60" i="25"/>
  <c r="AO65" i="25"/>
  <c r="AL37" i="25"/>
  <c r="AL36" i="25"/>
  <c r="AJ69" i="25"/>
  <c r="AJ68" i="25"/>
  <c r="AO57" i="25"/>
  <c r="AG41" i="24"/>
  <c r="AG43" i="24"/>
  <c r="AM41" i="24"/>
  <c r="AN41" i="24" s="1"/>
  <c r="AL13" i="24"/>
  <c r="AL12" i="24"/>
  <c r="AL29" i="24"/>
  <c r="AL28" i="24"/>
  <c r="AF51" i="24"/>
  <c r="AG48" i="24"/>
  <c r="AF49" i="24"/>
  <c r="AE59" i="24"/>
  <c r="AE57" i="24"/>
  <c r="AF56" i="24"/>
  <c r="AJ37" i="24"/>
  <c r="AJ36" i="24"/>
  <c r="AL21" i="24"/>
  <c r="AL20" i="24"/>
  <c r="AO33" i="24"/>
  <c r="AE67" i="24"/>
  <c r="AE65" i="24"/>
  <c r="AF64" i="24"/>
  <c r="AG27" i="22"/>
  <c r="AG25" i="22"/>
  <c r="AM25" i="22"/>
  <c r="AN25" i="22" s="1"/>
  <c r="AO25" i="22" s="1"/>
  <c r="AD49" i="22"/>
  <c r="AE48" i="22"/>
  <c r="AD51" i="22"/>
  <c r="AJ21" i="22"/>
  <c r="AJ20" i="22"/>
  <c r="AO17" i="22"/>
  <c r="AC67" i="22"/>
  <c r="AD64" i="22"/>
  <c r="AC65" i="22"/>
  <c r="AF33" i="22"/>
  <c r="AG32" i="22"/>
  <c r="AF35" i="22"/>
  <c r="AC59" i="22"/>
  <c r="AD56" i="22"/>
  <c r="AC57" i="22"/>
  <c r="AE43" i="22"/>
  <c r="AE41" i="22"/>
  <c r="AF40" i="22"/>
  <c r="AO65" i="26" l="1"/>
  <c r="AL69" i="26" s="1"/>
  <c r="AO49" i="26"/>
  <c r="AO33" i="26"/>
  <c r="AO17" i="26"/>
  <c r="AO57" i="26"/>
  <c r="AL60" i="26" s="1"/>
  <c r="AO41" i="26"/>
  <c r="AO25" i="26"/>
  <c r="AO9" i="26"/>
  <c r="AL61" i="25"/>
  <c r="AL60" i="25"/>
  <c r="AL69" i="25"/>
  <c r="AL68" i="25"/>
  <c r="AL37" i="24"/>
  <c r="AL36" i="24"/>
  <c r="AF65" i="24"/>
  <c r="AG64" i="24"/>
  <c r="AF67" i="24"/>
  <c r="AF59" i="24"/>
  <c r="AF57" i="24"/>
  <c r="AG56" i="24"/>
  <c r="AG49" i="24"/>
  <c r="AG51" i="24"/>
  <c r="AM49" i="24"/>
  <c r="AN49" i="24" s="1"/>
  <c r="AJ45" i="24"/>
  <c r="AJ44" i="24"/>
  <c r="AO41" i="24"/>
  <c r="AF41" i="22"/>
  <c r="AG40" i="22"/>
  <c r="AF43" i="22"/>
  <c r="AG35" i="22"/>
  <c r="AG33" i="22"/>
  <c r="AM33" i="22"/>
  <c r="AN33" i="22" s="1"/>
  <c r="AD65" i="22"/>
  <c r="AE64" i="22"/>
  <c r="AD67" i="22"/>
  <c r="AL29" i="22"/>
  <c r="AL28" i="22"/>
  <c r="AL21" i="22"/>
  <c r="AL20" i="22"/>
  <c r="AD57" i="22"/>
  <c r="AE56" i="22"/>
  <c r="AD59" i="22"/>
  <c r="AE51" i="22"/>
  <c r="AE49" i="22"/>
  <c r="AF48" i="22"/>
  <c r="AJ29" i="22"/>
  <c r="AJ28" i="22"/>
  <c r="AL61" i="26" l="1"/>
  <c r="AL12" i="26"/>
  <c r="AL13" i="26"/>
  <c r="AL45" i="26"/>
  <c r="AL44" i="26"/>
  <c r="AL21" i="26"/>
  <c r="AL20" i="26"/>
  <c r="AL53" i="26"/>
  <c r="AL52" i="26"/>
  <c r="AL28" i="26"/>
  <c r="AL29" i="26"/>
  <c r="AL37" i="26"/>
  <c r="AL36" i="26"/>
  <c r="AK72" i="26"/>
  <c r="AD75" i="26" s="1"/>
  <c r="AL68" i="26"/>
  <c r="AL45" i="24"/>
  <c r="AL44" i="24"/>
  <c r="AJ53" i="24"/>
  <c r="AJ52" i="24"/>
  <c r="AO49" i="24"/>
  <c r="AG59" i="24"/>
  <c r="AG57" i="24"/>
  <c r="AM57" i="24"/>
  <c r="AN57" i="24" s="1"/>
  <c r="AG67" i="24"/>
  <c r="AG65" i="24"/>
  <c r="AM65" i="24"/>
  <c r="AN65" i="24" s="1"/>
  <c r="AJ69" i="24" s="1"/>
  <c r="AF49" i="22"/>
  <c r="AG48" i="22"/>
  <c r="AF51" i="22"/>
  <c r="AE59" i="22"/>
  <c r="AE57" i="22"/>
  <c r="AF56" i="22"/>
  <c r="AG43" i="22"/>
  <c r="AG41" i="22"/>
  <c r="AM41" i="22"/>
  <c r="AN41" i="22" s="1"/>
  <c r="AO41" i="22" s="1"/>
  <c r="AE67" i="22"/>
  <c r="AE65" i="22"/>
  <c r="AF64" i="22"/>
  <c r="AJ37" i="22"/>
  <c r="AJ36" i="22"/>
  <c r="AO33" i="22"/>
  <c r="AJ61" i="24" l="1"/>
  <c r="AJ60" i="24"/>
  <c r="AO65" i="24"/>
  <c r="AJ68" i="24"/>
  <c r="AO57" i="24"/>
  <c r="AL53" i="24"/>
  <c r="AL52" i="24"/>
  <c r="AL45" i="22"/>
  <c r="AL44" i="22"/>
  <c r="AL37" i="22"/>
  <c r="AL36" i="22"/>
  <c r="AF65" i="22"/>
  <c r="AG64" i="22"/>
  <c r="AF67" i="22"/>
  <c r="AJ45" i="22"/>
  <c r="AJ44" i="22"/>
  <c r="AF57" i="22"/>
  <c r="AG56" i="22"/>
  <c r="AF59" i="22"/>
  <c r="AG51" i="22"/>
  <c r="AG49" i="22"/>
  <c r="AM49" i="22"/>
  <c r="AN49" i="22" s="1"/>
  <c r="AL68" i="24" l="1"/>
  <c r="AL69" i="24"/>
  <c r="AK72" i="24" s="1"/>
  <c r="AD75" i="24" s="1"/>
  <c r="AL61" i="24"/>
  <c r="AL60" i="24"/>
  <c r="AJ53" i="22"/>
  <c r="AJ52" i="22"/>
  <c r="AO49" i="22"/>
  <c r="AG59" i="22"/>
  <c r="AG57" i="22"/>
  <c r="AM57" i="22"/>
  <c r="AN57" i="22" s="1"/>
  <c r="AG67" i="22"/>
  <c r="AG65" i="22"/>
  <c r="AM65" i="22"/>
  <c r="AN65" i="22" s="1"/>
  <c r="AO57" i="22" l="1"/>
  <c r="AJ69" i="22"/>
  <c r="AJ68" i="22"/>
  <c r="AJ61" i="22"/>
  <c r="AJ60" i="22"/>
  <c r="AL53" i="22"/>
  <c r="AL52" i="22"/>
  <c r="AO65" i="22"/>
  <c r="AL69" i="22" l="1"/>
  <c r="AK72" i="22" s="1"/>
  <c r="AD75" i="22" s="1"/>
  <c r="AL68" i="22"/>
  <c r="AL61" i="22"/>
  <c r="AL6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0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1B5DA4A3-454B-4812-AA6C-CAE8C1C3A23F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淳</author>
  </authors>
  <commentList>
    <comment ref="Q5" authorId="0" shapeId="0" xr:uid="{00000000-0006-0000-0100-000001000000}">
      <text>
        <r>
          <rPr>
            <sz val="8"/>
            <color indexed="81"/>
            <rFont val="ＭＳ Ｐゴシック"/>
            <family val="3"/>
            <charset val="128"/>
          </rPr>
          <t>【入力時の注意事項】
工事名、期間の項目入力後は、処理が遅くなるため自動計算なしにした方が良い
　数式 ＞ 計算方法の設定 ＞ 手動　を選択
※入力後は、自動に戻すこと</t>
        </r>
        <r>
          <rPr>
            <sz val="9"/>
            <color indexed="81"/>
            <rFont val="ＭＳ Ｐゴシック"/>
            <family val="3"/>
            <charset val="128"/>
          </rPr>
          <t xml:space="preserve">
　 </t>
        </r>
        <r>
          <rPr>
            <sz val="8"/>
            <color indexed="81"/>
            <rFont val="ＭＳ Ｐゴシック"/>
            <family val="3"/>
            <charset val="128"/>
          </rPr>
          <t>または 数式 ＞　再計算実行</t>
        </r>
      </text>
    </comment>
  </commentList>
</comments>
</file>

<file path=xl/sharedStrings.xml><?xml version="1.0" encoding="utf-8"?>
<sst xmlns="http://schemas.openxmlformats.org/spreadsheetml/2006/main" count="2679" uniqueCount="98">
  <si>
    <t>〇〇〇新築工事</t>
    <rPh sb="3" eb="5">
      <t>シンチク</t>
    </rPh>
    <rPh sb="5" eb="7">
      <t>コウジ</t>
    </rPh>
    <phoneticPr fontId="1"/>
  </si>
  <si>
    <t>～</t>
    <phoneticPr fontId="1"/>
  </si>
  <si>
    <t>提出日：令和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ツキ</t>
    </rPh>
    <rPh sb="14" eb="15">
      <t>ヒ</t>
    </rPh>
    <phoneticPr fontId="1"/>
  </si>
  <si>
    <t>月</t>
    <rPh sb="0" eb="1">
      <t>ツキ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</si>
  <si>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</si>
  <si>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月計</t>
    <rPh sb="0" eb="1">
      <t>ツキ</t>
    </rPh>
    <rPh sb="1" eb="2">
      <t>ケイ</t>
    </rPh>
    <phoneticPr fontId="1"/>
  </si>
  <si>
    <t>累計</t>
    <rPh sb="0" eb="2">
      <t>ルイケイ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</si>
  <si>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</si>
  <si>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</si>
  <si>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</si>
  <si>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</si>
  <si>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</si>
  <si>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</si>
  <si>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</si>
  <si>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</si>
  <si>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</si>
  <si>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○計</t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</si>
  <si>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</si>
  <si>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</si>
  <si>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</si>
  <si>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</si>
  <si>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</si>
  <si>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</si>
  <si>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閉所（休息）率＝「休日の累計日数」／「累計日数」</t>
    <rPh sb="3" eb="5">
      <t>キュウソク</t>
    </rPh>
    <phoneticPr fontId="1"/>
  </si>
  <si>
    <t>判定結果　：</t>
    <rPh sb="0" eb="2">
      <t>ハンテイ</t>
    </rPh>
    <rPh sb="2" eb="4">
      <t>ケッカ</t>
    </rPh>
    <phoneticPr fontId="1"/>
  </si>
  <si>
    <t>主任（監理）技術者氏名</t>
    <rPh sb="0" eb="2">
      <t>シュニン</t>
    </rPh>
    <rPh sb="3" eb="5">
      <t>カンリ</t>
    </rPh>
    <rPh sb="6" eb="9">
      <t>ギジュツシャ</t>
    </rPh>
    <rPh sb="9" eb="11">
      <t>シメイ</t>
    </rPh>
    <phoneticPr fontId="1"/>
  </si>
  <si>
    <t>1/2</t>
    <phoneticPr fontId="1"/>
  </si>
  <si>
    <t>○○○新築工事</t>
    <rPh sb="3" eb="5">
      <t>シンチク</t>
    </rPh>
    <rPh sb="5" eb="7">
      <t>コウジ</t>
    </rPh>
    <phoneticPr fontId="1"/>
  </si>
  <si>
    <t>表示期間：</t>
    <rPh sb="0" eb="2">
      <t>ヒョウジ</t>
    </rPh>
    <rPh sb="2" eb="3">
      <t>キ</t>
    </rPh>
    <rPh sb="3" eb="4">
      <t>アイダ</t>
    </rPh>
    <phoneticPr fontId="1"/>
  </si>
  <si>
    <t>2/2</t>
    <phoneticPr fontId="1"/>
  </si>
  <si>
    <t>1/3</t>
    <phoneticPr fontId="1"/>
  </si>
  <si>
    <t>2/3</t>
    <phoneticPr fontId="1"/>
  </si>
  <si>
    <t>3/3</t>
    <phoneticPr fontId="1"/>
  </si>
  <si>
    <t>1/4</t>
    <phoneticPr fontId="1"/>
  </si>
  <si>
    <t>2/4</t>
    <phoneticPr fontId="1"/>
  </si>
  <si>
    <t>3/4</t>
    <phoneticPr fontId="1"/>
  </si>
  <si>
    <t>4/4</t>
    <phoneticPr fontId="1"/>
  </si>
  <si>
    <t>○○○新築工事</t>
    <phoneticPr fontId="1"/>
  </si>
  <si>
    <t>契約日</t>
  </si>
  <si>
    <t>－</t>
  </si>
  <si>
    <t>対象外</t>
  </si>
  <si>
    <t>着手日</t>
  </si>
  <si>
    <t>夏季休暇</t>
  </si>
  <si>
    <t>○</t>
  </si>
  <si>
    <t>振替日</t>
  </si>
  <si>
    <t>年末年始休暇</t>
  </si>
  <si>
    <t>完了日</t>
  </si>
  <si>
    <t>工期末</t>
  </si>
  <si>
    <t>月</t>
    <phoneticPr fontId="1"/>
  </si>
  <si>
    <t>火</t>
  </si>
  <si>
    <t>水</t>
  </si>
  <si>
    <t>木</t>
  </si>
  <si>
    <t>金</t>
  </si>
  <si>
    <t>土</t>
  </si>
  <si>
    <t>日</t>
  </si>
  <si>
    <t>主任監督員</t>
    <rPh sb="0" eb="2">
      <t>シュニン</t>
    </rPh>
    <rPh sb="2" eb="5">
      <t>カントクイン</t>
    </rPh>
    <phoneticPr fontId="1"/>
  </si>
  <si>
    <t>係　　　長</t>
    <rPh sb="0" eb="1">
      <t>カカリ</t>
    </rPh>
    <rPh sb="4" eb="5">
      <t>チョウ</t>
    </rPh>
    <phoneticPr fontId="1"/>
  </si>
  <si>
    <t>課長補佐</t>
    <rPh sb="0" eb="2">
      <t>カチョウ</t>
    </rPh>
    <rPh sb="2" eb="4">
      <t>ホサ</t>
    </rPh>
    <phoneticPr fontId="1"/>
  </si>
  <si>
    <t>工事担当課長</t>
    <rPh sb="0" eb="2">
      <t>コウジ</t>
    </rPh>
    <rPh sb="2" eb="4">
      <t>タントウ</t>
    </rPh>
    <rPh sb="4" eb="5">
      <t>カ</t>
    </rPh>
    <rPh sb="5" eb="6">
      <t>チョウ</t>
    </rPh>
    <phoneticPr fontId="1"/>
  </si>
  <si>
    <t>月</t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</si>
  <si>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</si>
  <si>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</si>
  <si>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</si>
  <si>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</si>
  <si>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</si>
  <si>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</si>
  <si>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</si>
  <si>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</si>
  <si>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</si>
  <si>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</si>
  <si>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</si>
  <si>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</si>
  <si>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</si>
  <si>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</si>
  <si>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</si>
  <si>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</si>
  <si>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</si>
  <si>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火</t>
    <rPh sb="0" eb="1">
      <t>ヒ</t>
    </rPh>
    <phoneticPr fontId="1"/>
  </si>
  <si>
    <t>天皇誕生日</t>
    <phoneticPr fontId="1"/>
  </si>
  <si>
    <t>木</t>
    <phoneticPr fontId="1"/>
  </si>
  <si>
    <t>金</t>
    <phoneticPr fontId="1"/>
  </si>
  <si>
    <t>スポーツの日</t>
    <rPh sb="5" eb="6">
      <t>ヒ</t>
    </rPh>
    <phoneticPr fontId="1"/>
  </si>
  <si>
    <t>日</t>
    <phoneticPr fontId="1"/>
  </si>
  <si>
    <t>振替休日</t>
    <phoneticPr fontId="1"/>
  </si>
  <si>
    <t>水</t>
    <phoneticPr fontId="1"/>
  </si>
  <si>
    <t>スポーツの日</t>
    <phoneticPr fontId="1"/>
  </si>
  <si>
    <t>土</t>
    <phoneticPr fontId="1"/>
  </si>
  <si>
    <t>土</t>
    <rPh sb="0" eb="1">
      <t>ド</t>
    </rPh>
    <phoneticPr fontId="1"/>
  </si>
  <si>
    <t>火</t>
    <phoneticPr fontId="1"/>
  </si>
  <si>
    <t>平和記念日</t>
    <rPh sb="0" eb="2">
      <t>ヘイワ</t>
    </rPh>
    <rPh sb="2" eb="5">
      <t>キネンビ</t>
    </rPh>
    <phoneticPr fontId="1"/>
  </si>
  <si>
    <t>平和記念日</t>
    <rPh sb="0" eb="5">
      <t>ヘイワキネンビ</t>
    </rPh>
    <phoneticPr fontId="1"/>
  </si>
  <si>
    <t>通期の実績現場閉所（現場休息）率</t>
    <rPh sb="0" eb="2">
      <t>ツウキ</t>
    </rPh>
    <rPh sb="3" eb="5">
      <t>ジッセキ</t>
    </rPh>
    <rPh sb="5" eb="7">
      <t>ゲンバ</t>
    </rPh>
    <rPh sb="7" eb="9">
      <t>ヘイショ</t>
    </rPh>
    <rPh sb="10" eb="12">
      <t>ゲンバ</t>
    </rPh>
    <rPh sb="12" eb="14">
      <t>キュウソク</t>
    </rPh>
    <rPh sb="15" eb="16">
      <t>リツ</t>
    </rPh>
    <phoneticPr fontId="1"/>
  </si>
  <si>
    <t>契約工期：</t>
    <rPh sb="0" eb="4">
      <t>ケイヤクコウキ</t>
    </rPh>
    <phoneticPr fontId="1"/>
  </si>
  <si>
    <t>工 事 名：</t>
    <rPh sb="0" eb="1">
      <t>コウ</t>
    </rPh>
    <rPh sb="2" eb="3">
      <t>コト</t>
    </rPh>
    <rPh sb="4" eb="5">
      <t>メイ</t>
    </rPh>
    <phoneticPr fontId="1"/>
  </si>
  <si>
    <t>広島市週休2日工事試行要領（建築・設備工事）第６条第２項該当</t>
  </si>
  <si>
    <t>休日等取得計画表兼実績表（通期の週休２日　建築・設備工事用）</t>
    <phoneticPr fontId="1"/>
  </si>
  <si>
    <t>別紙１</t>
    <phoneticPr fontId="1"/>
  </si>
  <si>
    <t>様式施－１２－１－２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</si>
</sst>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%"/>
    <numFmt numFmtId="177" formatCode="#&quot;年&quot;"/>
    <numFmt numFmtId="178" formatCode="#&quot;月&quot;"/>
    <numFmt numFmtId="179" formatCode="#&quot;日&quot;"/>
    <numFmt numFmtId="180" formatCode="yyyy&quot;年&quot;m&quot;月&quot;;@"/>
    <numFmt numFmtId="181" formatCode="d;@"/>
    <numFmt numFmtId="182" formatCode="0.000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07D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18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81" fontId="2" fillId="0" borderId="1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3" fillId="0" borderId="1" xfId="0" applyFont="1" applyBorder="1" applyAlignment="1">
      <alignment vertical="top" textRotation="255" wrapText="1" shrinkToFit="1"/>
    </xf>
    <xf numFmtId="0" fontId="13" fillId="0" borderId="14" xfId="0" applyFont="1" applyBorder="1" applyAlignment="1">
      <alignment vertical="top" textRotation="255" wrapText="1" shrinkToFit="1"/>
    </xf>
    <xf numFmtId="0" fontId="13" fillId="0" borderId="11" xfId="0" applyFont="1" applyBorder="1" applyAlignment="1">
      <alignment vertical="top" textRotation="255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1" xfId="0" applyFont="1" applyBorder="1" applyAlignment="1">
      <alignment horizontal="center" vertical="top" textRotation="255" wrapText="1" shrinkToFit="1"/>
    </xf>
    <xf numFmtId="0" fontId="16" fillId="0" borderId="11" xfId="0" applyFont="1" applyBorder="1" applyAlignment="1">
      <alignment horizontal="center" vertical="top" textRotation="255" wrapText="1" shrinkToFi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>
      <alignment vertical="center"/>
    </xf>
    <xf numFmtId="31" fontId="0" fillId="0" borderId="0" xfId="0" applyNumberFormat="1">
      <alignment vertical="center"/>
    </xf>
    <xf numFmtId="0" fontId="20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0" fillId="0" borderId="0" xfId="0" applyFill="1">
      <alignment vertical="center"/>
    </xf>
    <xf numFmtId="0" fontId="6" fillId="3" borderId="3" xfId="0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176" fontId="6" fillId="3" borderId="30" xfId="0" applyNumberFormat="1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176" fontId="6" fillId="4" borderId="29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176" fontId="6" fillId="4" borderId="30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34" xfId="0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17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6" fillId="4" borderId="1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textRotation="255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4" borderId="23" xfId="0" applyFont="1" applyFill="1" applyBorder="1" applyAlignment="1">
      <alignment horizontal="center" vertical="center" textRotation="255"/>
    </xf>
    <xf numFmtId="0" fontId="6" fillId="4" borderId="12" xfId="0" applyFont="1" applyFill="1" applyBorder="1" applyAlignment="1">
      <alignment horizontal="center" vertical="center" textRotation="255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17" xfId="0" applyFont="1" applyFill="1" applyBorder="1" applyAlignment="1">
      <alignment horizontal="center" vertical="center" textRotation="255" shrinkToFit="1"/>
    </xf>
    <xf numFmtId="0" fontId="6" fillId="4" borderId="9" xfId="0" applyFont="1" applyFill="1" applyBorder="1" applyAlignment="1">
      <alignment horizontal="center" vertical="center" textRotation="255" shrinkToFit="1"/>
    </xf>
    <xf numFmtId="0" fontId="6" fillId="4" borderId="10" xfId="0" applyFont="1" applyFill="1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176" fontId="6" fillId="0" borderId="22" xfId="0" applyNumberFormat="1" applyFont="1" applyBorder="1" applyAlignment="1">
      <alignment horizontal="center" vertical="center"/>
    </xf>
    <xf numFmtId="56" fontId="19" fillId="0" borderId="0" xfId="0" quotePrefix="1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177" fontId="2" fillId="0" borderId="33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/>
    </xf>
  </cellXfs>
  <cellStyles count="1">
    <cellStyle name="標準" xfId="0" builtinId="0"/>
  </cellStyles>
  <dxfs count="297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FFE07D"/>
      <color rgb="FFFF9900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oneCellAnchor>
    <xdr:from>
      <xdr:col>8</xdr:col>
      <xdr:colOff>159725</xdr:colOff>
      <xdr:row>26</xdr:row>
      <xdr:rowOff>27108</xdr:rowOff>
    </xdr:from>
    <xdr:ext cx="1012031" cy="464343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550500" y="6485058"/>
          <a:ext cx="1012031" cy="464343"/>
        </a:xfrm>
        <a:prstGeom prst="wedgeRectCallout">
          <a:avLst>
            <a:gd name="adj1" fmla="val 35549"/>
            <a:gd name="adj2" fmla="val 6881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雨天休工日等へ振替可</a:t>
          </a:r>
        </a:p>
      </xdr:txBody>
    </xdr:sp>
    <xdr:clientData/>
  </xdr:oneCellAnchor>
  <xdr:twoCellAnchor>
    <xdr:from>
      <xdr:col>11</xdr:col>
      <xdr:colOff>60720</xdr:colOff>
      <xdr:row>26</xdr:row>
      <xdr:rowOff>458937</xdr:rowOff>
    </xdr:from>
    <xdr:to>
      <xdr:col>13</xdr:col>
      <xdr:colOff>162093</xdr:colOff>
      <xdr:row>27</xdr:row>
      <xdr:rowOff>66249</xdr:rowOff>
    </xdr:to>
    <xdr:sp macro="" textlink="">
      <xdr:nvSpPr>
        <xdr:cNvPr id="6" name="下カーブ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20525019" flipH="1">
          <a:off x="3394470" y="6916887"/>
          <a:ext cx="730023" cy="245487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225667</xdr:colOff>
      <xdr:row>9</xdr:row>
      <xdr:rowOff>363413</xdr:rowOff>
    </xdr:from>
    <xdr:ext cx="1012031" cy="464343"/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188067" y="2106488"/>
          <a:ext cx="1012031" cy="464343"/>
        </a:xfrm>
        <a:prstGeom prst="wedgeRectCallout">
          <a:avLst>
            <a:gd name="adj1" fmla="val -11510"/>
            <a:gd name="adj2" fmla="val 98792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準備期間は含まない</a:t>
          </a:r>
        </a:p>
      </xdr:txBody>
    </xdr:sp>
    <xdr:clientData/>
  </xdr:oneCellAnchor>
  <xdr:twoCellAnchor>
    <xdr:from>
      <xdr:col>7</xdr:col>
      <xdr:colOff>276224</xdr:colOff>
      <xdr:row>9</xdr:row>
      <xdr:rowOff>66741</xdr:rowOff>
    </xdr:from>
    <xdr:to>
      <xdr:col>13</xdr:col>
      <xdr:colOff>287213</xdr:colOff>
      <xdr:row>9</xdr:row>
      <xdr:rowOff>294541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352674" y="2209866"/>
          <a:ext cx="1896939" cy="227800"/>
          <a:chOff x="1661769" y="2133680"/>
          <a:chExt cx="1379044" cy="527538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1890486" y="2133680"/>
            <a:ext cx="1150327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契約日に契約日と入力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>
            <a:stCxn id="9" idx="1"/>
          </xdr:cNvCxnSpPr>
        </xdr:nvCxnSpPr>
        <xdr:spPr>
          <a:xfrm flipH="1">
            <a:off x="1661769" y="2397449"/>
            <a:ext cx="228717" cy="16535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30772</xdr:colOff>
      <xdr:row>2</xdr:row>
      <xdr:rowOff>13921</xdr:rowOff>
    </xdr:from>
    <xdr:to>
      <xdr:col>13</xdr:col>
      <xdr:colOff>254976</xdr:colOff>
      <xdr:row>3</xdr:row>
      <xdr:rowOff>112101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2107222" y="623521"/>
          <a:ext cx="2110154" cy="402980"/>
          <a:chOff x="1465385" y="1970943"/>
          <a:chExt cx="2110154" cy="402980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1912327" y="1970943"/>
            <a:ext cx="1663212" cy="278421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工事名、契約工期を入力</a:t>
            </a:r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>
            <a:stCxn id="12" idx="1"/>
          </xdr:cNvCxnSpPr>
        </xdr:nvCxnSpPr>
        <xdr:spPr>
          <a:xfrm flipH="1">
            <a:off x="1465385" y="2110154"/>
            <a:ext cx="446942" cy="26376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276225</xdr:colOff>
      <xdr:row>13</xdr:row>
      <xdr:rowOff>108503</xdr:rowOff>
    </xdr:from>
    <xdr:to>
      <xdr:col>15</xdr:col>
      <xdr:colOff>177310</xdr:colOff>
      <xdr:row>17</xdr:row>
      <xdr:rowOff>114300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1724025" y="3689903"/>
          <a:ext cx="3044335" cy="701122"/>
          <a:chOff x="2143127" y="2014911"/>
          <a:chExt cx="3044335" cy="162365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現場に継続的に常駐した最初の日に着手日と入力</a:t>
            </a: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>
            <a:stCxn id="15" idx="1"/>
          </xdr:cNvCxnSpPr>
        </xdr:nvCxnSpPr>
        <xdr:spPr>
          <a:xfrm flipH="1">
            <a:off x="2143127" y="2278680"/>
            <a:ext cx="98911" cy="135988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285015</xdr:colOff>
      <xdr:row>9</xdr:row>
      <xdr:rowOff>27906</xdr:rowOff>
    </xdr:from>
    <xdr:to>
      <xdr:col>33</xdr:col>
      <xdr:colOff>144338</xdr:colOff>
      <xdr:row>11</xdr:row>
      <xdr:rowOff>93050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/>
      </xdr:nvGrpSpPr>
      <xdr:grpSpPr>
        <a:xfrm>
          <a:off x="8028840" y="2171031"/>
          <a:ext cx="2373923" cy="1150994"/>
          <a:chOff x="1773115" y="2014903"/>
          <a:chExt cx="2373923" cy="2665462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/>
        </xdr:nvSpPr>
        <xdr:spPr>
          <a:xfrm>
            <a:off x="2146788" y="2014903"/>
            <a:ext cx="2000250" cy="1392886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契約期間外の場合は　－　を入力</a:t>
            </a:r>
            <a:endParaRPr kumimoji="1" lang="en-US" altLang="ja-JP" sz="8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休日の場合は　○　を入力</a:t>
            </a:r>
          </a:p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対象期間外の場合は　対象外　を入力</a:t>
            </a:r>
          </a:p>
        </xdr:txBody>
      </xdr: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>
            <a:stCxn id="18" idx="1"/>
          </xdr:cNvCxnSpPr>
        </xdr:nvCxnSpPr>
        <xdr:spPr>
          <a:xfrm flipH="1">
            <a:off x="1773115" y="2711347"/>
            <a:ext cx="373673" cy="196901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244716</xdr:colOff>
      <xdr:row>18</xdr:row>
      <xdr:rowOff>55016</xdr:rowOff>
    </xdr:from>
    <xdr:to>
      <xdr:col>31</xdr:col>
      <xdr:colOff>52018</xdr:colOff>
      <xdr:row>19</xdr:row>
      <xdr:rowOff>40296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7674216" y="4779416"/>
          <a:ext cx="2007577" cy="623455"/>
          <a:chOff x="2022231" y="2014903"/>
          <a:chExt cx="1948962" cy="1443792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2242038" y="2014903"/>
            <a:ext cx="1729155" cy="544510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休日の場合は　○　を入力</a:t>
            </a: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>
            <a:stCxn id="21" idx="1"/>
          </xdr:cNvCxnSpPr>
        </xdr:nvCxnSpPr>
        <xdr:spPr>
          <a:xfrm flipH="1">
            <a:off x="2022231" y="2287159"/>
            <a:ext cx="219807" cy="117153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38101</xdr:colOff>
      <xdr:row>17</xdr:row>
      <xdr:rowOff>152400</xdr:rowOff>
    </xdr:from>
    <xdr:to>
      <xdr:col>24</xdr:col>
      <xdr:colOff>66675</xdr:colOff>
      <xdr:row>17</xdr:row>
      <xdr:rowOff>402978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5257801" y="4429125"/>
          <a:ext cx="2238374" cy="250578"/>
          <a:chOff x="1914527" y="2014911"/>
          <a:chExt cx="3272935" cy="527538"/>
        </a:xfrm>
      </xdr:grpSpPr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夏季休暇は連続３日間として入力</a:t>
            </a:r>
          </a:p>
        </xdr:txBody>
      </xdr:sp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>
            <a:stCxn id="26" idx="1"/>
          </xdr:cNvCxnSpPr>
        </xdr:nvCxnSpPr>
        <xdr:spPr>
          <a:xfrm flipH="1" flipV="1">
            <a:off x="1914527" y="2182741"/>
            <a:ext cx="327511" cy="9593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114302</xdr:colOff>
      <xdr:row>57</xdr:row>
      <xdr:rowOff>66675</xdr:rowOff>
    </xdr:from>
    <xdr:to>
      <xdr:col>13</xdr:col>
      <xdr:colOff>47624</xdr:colOff>
      <xdr:row>57</xdr:row>
      <xdr:rowOff>317253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/>
      </xdr:nvGrpSpPr>
      <xdr:grpSpPr>
        <a:xfrm>
          <a:off x="1562102" y="15011400"/>
          <a:ext cx="2447922" cy="250578"/>
          <a:chOff x="1914529" y="2014911"/>
          <a:chExt cx="3594632" cy="527538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2242038" y="2014911"/>
            <a:ext cx="3267123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年末年始休暇は連続６日間として入力</a:t>
            </a:r>
          </a:p>
        </xdr:txBody>
      </xdr:sp>
      <xdr:cxnSp macro="">
        <xdr:nvCxnSpPr>
          <xdr:cNvPr id="31" name="直線矢印コネクタ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CxnSpPr>
            <a:stCxn id="30" idx="1"/>
          </xdr:cNvCxnSpPr>
        </xdr:nvCxnSpPr>
        <xdr:spPr>
          <a:xfrm flipH="1" flipV="1">
            <a:off x="1914529" y="2182742"/>
            <a:ext cx="327508" cy="9593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14</xdr:col>
      <xdr:colOff>159725</xdr:colOff>
      <xdr:row>65</xdr:row>
      <xdr:rowOff>445476</xdr:rowOff>
    </xdr:from>
    <xdr:ext cx="1012031" cy="464343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36450" y="17123751"/>
          <a:ext cx="1012031" cy="464343"/>
        </a:xfrm>
        <a:prstGeom prst="wedgeRectCallout">
          <a:avLst>
            <a:gd name="adj1" fmla="val -8541"/>
            <a:gd name="adj2" fmla="val 8427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後片付け期間は含まない</a:t>
          </a:r>
        </a:p>
      </xdr:txBody>
    </xdr:sp>
    <xdr:clientData/>
  </xdr:oneCellAnchor>
  <xdr:twoCellAnchor>
    <xdr:from>
      <xdr:col>6</xdr:col>
      <xdr:colOff>257175</xdr:colOff>
      <xdr:row>65</xdr:row>
      <xdr:rowOff>107772</xdr:rowOff>
    </xdr:from>
    <xdr:to>
      <xdr:col>15</xdr:col>
      <xdr:colOff>192699</xdr:colOff>
      <xdr:row>65</xdr:row>
      <xdr:rowOff>335572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pSpPr/>
      </xdr:nvGrpSpPr>
      <xdr:grpSpPr>
        <a:xfrm>
          <a:off x="2019300" y="17186097"/>
          <a:ext cx="2764449" cy="227800"/>
          <a:chOff x="263500" y="1992851"/>
          <a:chExt cx="2583595" cy="527538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/>
        </xdr:nvSpPr>
        <xdr:spPr>
          <a:xfrm>
            <a:off x="710917" y="1992851"/>
            <a:ext cx="2136178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現場作業が完了した日に完了日と入力</a:t>
            </a:r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CxnSpPr>
            <a:stCxn id="35" idx="1"/>
          </xdr:cNvCxnSpPr>
        </xdr:nvCxnSpPr>
        <xdr:spPr>
          <a:xfrm flipH="1" flipV="1">
            <a:off x="263500" y="2206492"/>
            <a:ext cx="447417" cy="50128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130418</xdr:colOff>
      <xdr:row>66</xdr:row>
      <xdr:rowOff>9525</xdr:rowOff>
    </xdr:from>
    <xdr:to>
      <xdr:col>26</xdr:col>
      <xdr:colOff>57150</xdr:colOff>
      <xdr:row>66</xdr:row>
      <xdr:rowOff>400050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pSpPr/>
      </xdr:nvGrpSpPr>
      <xdr:grpSpPr>
        <a:xfrm>
          <a:off x="5664443" y="17535525"/>
          <a:ext cx="2450857" cy="390525"/>
          <a:chOff x="1340828" y="1655036"/>
          <a:chExt cx="2192067" cy="904375"/>
        </a:xfrm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/>
        </xdr:nvSpPr>
        <xdr:spPr>
          <a:xfrm>
            <a:off x="1340828" y="2031874"/>
            <a:ext cx="1560633" cy="527537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工期末日に工期末と入力</a:t>
            </a:r>
          </a:p>
        </xdr:txBody>
      </xdr: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CxnSpPr>
            <a:stCxn id="38" idx="3"/>
          </xdr:cNvCxnSpPr>
        </xdr:nvCxnSpPr>
        <xdr:spPr>
          <a:xfrm flipV="1">
            <a:off x="2901461" y="1655036"/>
            <a:ext cx="631434" cy="640606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276226</xdr:colOff>
      <xdr:row>25</xdr:row>
      <xdr:rowOff>85725</xdr:rowOff>
    </xdr:from>
    <xdr:to>
      <xdr:col>18</xdr:col>
      <xdr:colOff>304800</xdr:colOff>
      <xdr:row>25</xdr:row>
      <xdr:rowOff>336303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pSpPr/>
      </xdr:nvGrpSpPr>
      <xdr:grpSpPr>
        <a:xfrm>
          <a:off x="3609976" y="6496050"/>
          <a:ext cx="2228849" cy="250578"/>
          <a:chOff x="1914527" y="2014911"/>
          <a:chExt cx="3272935" cy="527538"/>
        </a:xfrm>
      </xdr:grpSpPr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/>
        </xdr:nvSpPr>
        <xdr:spPr>
          <a:xfrm>
            <a:off x="2242038" y="2014911"/>
            <a:ext cx="2945424" cy="527538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振り替えた日に振替日と入力</a:t>
            </a:r>
          </a:p>
        </xdr:txBody>
      </xdr:sp>
      <xdr:cxnSp macro="">
        <xdr:nvCxnSpPr>
          <xdr:cNvPr id="42" name="直線矢印コネクタ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CxnSpPr>
            <a:stCxn id="41" idx="1"/>
          </xdr:cNvCxnSpPr>
        </xdr:nvCxnSpPr>
        <xdr:spPr>
          <a:xfrm flipH="1" flipV="1">
            <a:off x="1914527" y="2182741"/>
            <a:ext cx="327511" cy="9593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0</xdr:colOff>
      <xdr:row>70</xdr:row>
      <xdr:rowOff>0</xdr:rowOff>
    </xdr:from>
    <xdr:to>
      <xdr:col>24</xdr:col>
      <xdr:colOff>46602</xdr:colOff>
      <xdr:row>77</xdr:row>
      <xdr:rowOff>143940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8383250"/>
          <a:ext cx="4771002" cy="13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57150</xdr:colOff>
      <xdr:row>76</xdr:row>
      <xdr:rowOff>85725</xdr:rowOff>
    </xdr:from>
    <xdr:to>
      <xdr:col>37</xdr:col>
      <xdr:colOff>95250</xdr:colOff>
      <xdr:row>81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9CFB6D8-0820-4358-AD29-3D479093CBBF}"/>
            </a:ext>
          </a:extLst>
        </xdr:cNvPr>
        <xdr:cNvGrpSpPr/>
      </xdr:nvGrpSpPr>
      <xdr:grpSpPr>
        <a:xfrm>
          <a:off x="7486650" y="19812000"/>
          <a:ext cx="4619625" cy="857250"/>
          <a:chOff x="2950964" y="1486394"/>
          <a:chExt cx="4131831" cy="1695783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8527B46A-7134-4996-841E-5519BEA725B5}"/>
              </a:ext>
            </a:extLst>
          </xdr:cNvPr>
          <xdr:cNvSpPr/>
        </xdr:nvSpPr>
        <xdr:spPr>
          <a:xfrm>
            <a:off x="2950964" y="1678945"/>
            <a:ext cx="3816621" cy="150323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</a:rPr>
              <a:t>現場での施工期間（実作業日数）が土曜日及び日曜日を跨がない７日間未満の工事の場合、対象期間における現場閉所状況が４週８休に満たなかった場合であっても通期の４週８休以上であったものとみなすため、これに該当する場合は、「該当」を入力することで、判定結果を「通期の４週８休以上（</a:t>
            </a:r>
            <a:r>
              <a:rPr kumimoji="1" lang="en-US" altLang="ja-JP" sz="800">
                <a:solidFill>
                  <a:sysClr val="windowText" lastClr="000000"/>
                </a:solidFill>
              </a:rPr>
              <a:t>28.5%</a:t>
            </a:r>
            <a:r>
              <a:rPr kumimoji="1" lang="ja-JP" altLang="en-US" sz="800">
                <a:solidFill>
                  <a:sysClr val="windowText" lastClr="000000"/>
                </a:solidFill>
              </a:rPr>
              <a:t>以上）を達成」にすることができる。</a:t>
            </a:r>
          </a:p>
        </xdr:txBody>
      </xdr:sp>
      <xdr:cxnSp macro="">
        <xdr:nvCxnSpPr>
          <xdr:cNvPr id="24" name="直線矢印コネクタ 23">
            <a:extLst>
              <a:ext uri="{FF2B5EF4-FFF2-40B4-BE49-F238E27FC236}">
                <a16:creationId xmlns:a16="http://schemas.microsoft.com/office/drawing/2014/main" id="{136962C4-6C29-ECB5-73F1-58D92A0B1A72}"/>
              </a:ext>
            </a:extLst>
          </xdr:cNvPr>
          <xdr:cNvCxnSpPr>
            <a:stCxn id="23" idx="3"/>
          </xdr:cNvCxnSpPr>
        </xdr:nvCxnSpPr>
        <xdr:spPr>
          <a:xfrm flipV="1">
            <a:off x="6767585" y="1486393"/>
            <a:ext cx="315210" cy="944169"/>
          </a:xfrm>
          <a:prstGeom prst="straightConnector1">
            <a:avLst/>
          </a:prstGeom>
          <a:ln w="127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76200</xdr:colOff>
      <xdr:row>0</xdr:row>
      <xdr:rowOff>66675</xdr:rowOff>
    </xdr:from>
    <xdr:to>
      <xdr:col>33</xdr:col>
      <xdr:colOff>238125</xdr:colOff>
      <xdr:row>1</xdr:row>
      <xdr:rowOff>161925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21D43E43-49F8-4EBA-871F-898C1A7D915D}"/>
            </a:ext>
          </a:extLst>
        </xdr:cNvPr>
        <xdr:cNvSpPr>
          <a:spLocks noChangeArrowheads="1"/>
        </xdr:cNvSpPr>
      </xdr:nvSpPr>
      <xdr:spPr bwMode="auto">
        <a:xfrm>
          <a:off x="9077325" y="66675"/>
          <a:ext cx="1419225" cy="4000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tabLst>
              <a:tab pos="2700020" algn="ctr"/>
              <a:tab pos="5400040" algn="r"/>
            </a:tabLst>
          </a:pPr>
          <a:r>
            <a:rPr lang="ja-JP" altLang="en-US" sz="24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記入例</a:t>
          </a:r>
          <a:endParaRPr lang="ja-JP" sz="24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425D97-C937-42CA-97A4-70E746056EBD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C8DB43-72BB-430D-813E-3BE863803EF7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4771002" cy="1363140"/>
    <xdr:pic>
      <xdr:nvPicPr>
        <xdr:cNvPr id="3" name="図 2">
          <a:extLst>
            <a:ext uri="{FF2B5EF4-FFF2-40B4-BE49-F238E27FC236}">
              <a16:creationId xmlns:a16="http://schemas.microsoft.com/office/drawing/2014/main" id="{960A5D2D-27D9-4503-B5AD-39CCF5B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1830050"/>
          <a:ext cx="4771002" cy="13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0</xdr:colOff>
      <xdr:row>70</xdr:row>
      <xdr:rowOff>0</xdr:rowOff>
    </xdr:from>
    <xdr:to>
      <xdr:col>24</xdr:col>
      <xdr:colOff>49915</xdr:colOff>
      <xdr:row>77</xdr:row>
      <xdr:rowOff>126547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13" y="18379109"/>
          <a:ext cx="4771002" cy="13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9</xdr:col>
      <xdr:colOff>0</xdr:colOff>
      <xdr:row>70</xdr:row>
      <xdr:rowOff>0</xdr:rowOff>
    </xdr:from>
    <xdr:to>
      <xdr:col>24</xdr:col>
      <xdr:colOff>56127</xdr:colOff>
      <xdr:row>77</xdr:row>
      <xdr:rowOff>143940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8411825"/>
          <a:ext cx="4771002" cy="13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188E014-EA76-463E-8E48-BD0B750E6D93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6E4FFC-A3BB-4047-8AC3-E557006EBFA6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C52DBB-77C9-4076-AE71-62FD2C49E9E8}"/>
            </a:ext>
          </a:extLst>
        </xdr:cNvPr>
        <xdr:cNvSpPr/>
      </xdr:nvSpPr>
      <xdr:spPr>
        <a:xfrm>
          <a:off x="8047386" y="2718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oneCellAnchor>
    <xdr:from>
      <xdr:col>9</xdr:col>
      <xdr:colOff>0</xdr:colOff>
      <xdr:row>70</xdr:row>
      <xdr:rowOff>0</xdr:rowOff>
    </xdr:from>
    <xdr:ext cx="4771002" cy="1363140"/>
    <xdr:pic>
      <xdr:nvPicPr>
        <xdr:cNvPr id="3" name="図 2">
          <a:extLst>
            <a:ext uri="{FF2B5EF4-FFF2-40B4-BE49-F238E27FC236}">
              <a16:creationId xmlns:a16="http://schemas.microsoft.com/office/drawing/2014/main" id="{E49832FF-7FC4-4731-BE22-D06F5AB5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8411825"/>
          <a:ext cx="4771002" cy="13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D1F9B5-DF72-4088-9AD8-62F7FFEDEA4C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313086</xdr:colOff>
      <xdr:row>1</xdr:row>
      <xdr:rowOff>271829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B5060C-8C1B-4536-AC8E-4CD04C247E36}"/>
            </a:ext>
          </a:extLst>
        </xdr:cNvPr>
        <xdr:cNvSpPr/>
      </xdr:nvSpPr>
      <xdr:spPr>
        <a:xfrm>
          <a:off x="17458086" y="167054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20" width="4.125" style="3" customWidth="1"/>
    <col min="21" max="21" width="4.25" style="3" customWidth="1"/>
    <col min="22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x14ac:dyDescent="0.15">
      <c r="AJ3" s="34"/>
      <c r="AK3" s="35"/>
      <c r="AL3" s="35"/>
    </row>
    <row r="4" spans="2:50" ht="18.75" customHeight="1" x14ac:dyDescent="0.15">
      <c r="B4" s="73" t="s">
        <v>93</v>
      </c>
      <c r="C4" s="73"/>
      <c r="D4" s="75" t="s">
        <v>37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M4" s="5"/>
      <c r="AN4" s="5"/>
    </row>
    <row r="5" spans="2:50" ht="18.75" customHeight="1" x14ac:dyDescent="0.15">
      <c r="B5" s="73" t="s">
        <v>92</v>
      </c>
      <c r="C5" s="73"/>
      <c r="D5" s="74">
        <v>2022</v>
      </c>
      <c r="E5" s="74"/>
      <c r="F5" s="62">
        <v>7</v>
      </c>
      <c r="G5" s="62"/>
      <c r="H5" s="63">
        <v>6</v>
      </c>
      <c r="I5" s="63"/>
      <c r="J5" s="3" t="s">
        <v>1</v>
      </c>
      <c r="K5" s="74">
        <v>2023</v>
      </c>
      <c r="L5" s="74"/>
      <c r="M5" s="62">
        <v>2</v>
      </c>
      <c r="N5" s="62"/>
      <c r="O5" s="63">
        <v>25</v>
      </c>
      <c r="P5" s="63"/>
      <c r="X5" s="42"/>
      <c r="Y5" s="42"/>
      <c r="Z5" s="42"/>
      <c r="AG5" s="116" t="s">
        <v>2</v>
      </c>
      <c r="AH5" s="116"/>
      <c r="AI5" s="116"/>
      <c r="AJ5" s="116"/>
      <c r="AK5" s="116"/>
      <c r="AL5" s="116"/>
    </row>
    <row r="6" spans="2:50" ht="18.75" customHeight="1" thickBot="1" x14ac:dyDescent="0.2"/>
    <row r="7" spans="2:50" ht="13.5" customHeight="1" x14ac:dyDescent="0.15">
      <c r="B7" s="6" t="s">
        <v>3</v>
      </c>
      <c r="C7" s="64">
        <f>DATE(D5,F5,1)</f>
        <v>44743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44743</v>
      </c>
      <c r="D8" s="8">
        <f>IF(MONTH(DATE(YEAR(C8),MONTH(C8),DAY(C8)+1))=MONTH($C7),DATE(YEAR(C8),MONTH(C8),DAY(C8)+1),"")</f>
        <v>44744</v>
      </c>
      <c r="E8" s="8">
        <f t="shared" ref="E8:AC8" si="0">IF(MONTH(DATE(YEAR(D8),MONTH(D8),DAY(D8)+1))=MONTH($C$7),DATE(YEAR(D8),MONTH(D8),DAY(D8)+1),"")</f>
        <v>44745</v>
      </c>
      <c r="F8" s="26">
        <f t="shared" si="0"/>
        <v>44746</v>
      </c>
      <c r="G8" s="8">
        <f t="shared" si="0"/>
        <v>44747</v>
      </c>
      <c r="H8" s="8">
        <f t="shared" si="0"/>
        <v>44748</v>
      </c>
      <c r="I8" s="8">
        <f t="shared" si="0"/>
        <v>44749</v>
      </c>
      <c r="J8" s="8">
        <f t="shared" si="0"/>
        <v>44750</v>
      </c>
      <c r="K8" s="8">
        <f t="shared" si="0"/>
        <v>44751</v>
      </c>
      <c r="L8" s="8">
        <f t="shared" si="0"/>
        <v>44752</v>
      </c>
      <c r="M8" s="8">
        <f t="shared" si="0"/>
        <v>44753</v>
      </c>
      <c r="N8" s="8">
        <f t="shared" si="0"/>
        <v>44754</v>
      </c>
      <c r="O8" s="8">
        <f t="shared" si="0"/>
        <v>44755</v>
      </c>
      <c r="P8" s="8">
        <f t="shared" si="0"/>
        <v>44756</v>
      </c>
      <c r="Q8" s="8">
        <f t="shared" si="0"/>
        <v>44757</v>
      </c>
      <c r="R8" s="8">
        <f t="shared" si="0"/>
        <v>44758</v>
      </c>
      <c r="S8" s="8">
        <f t="shared" si="0"/>
        <v>44759</v>
      </c>
      <c r="T8" s="8">
        <f t="shared" si="0"/>
        <v>44760</v>
      </c>
      <c r="U8" s="8">
        <f t="shared" si="0"/>
        <v>44761</v>
      </c>
      <c r="V8" s="8">
        <f t="shared" si="0"/>
        <v>44762</v>
      </c>
      <c r="W8" s="8">
        <f t="shared" si="0"/>
        <v>44763</v>
      </c>
      <c r="X8" s="8">
        <f t="shared" si="0"/>
        <v>44764</v>
      </c>
      <c r="Y8" s="8">
        <f t="shared" si="0"/>
        <v>44765</v>
      </c>
      <c r="Z8" s="8">
        <f t="shared" si="0"/>
        <v>44766</v>
      </c>
      <c r="AA8" s="8">
        <f t="shared" si="0"/>
        <v>44767</v>
      </c>
      <c r="AB8" s="8">
        <f t="shared" si="0"/>
        <v>44768</v>
      </c>
      <c r="AC8" s="8">
        <f t="shared" si="0"/>
        <v>44769</v>
      </c>
      <c r="AD8" s="8">
        <f>IF(MONTH(DATE(YEAR(AC8),MONTH(AC8),DAY(AC8)+1))=MONTH($C$7),DATE(YEAR(AC8),MONTH(AC8),DAY(AC8)+1),"")</f>
        <v>44770</v>
      </c>
      <c r="AE8" s="8">
        <f>IF(MONTH(DATE(YEAR(AD8),MONTH(AD8),DAY(AD8)+1))=MONTH($C$7),DATE(YEAR(AD8),MONTH(AD8),DAY(AD8)+1),"")</f>
        <v>44771</v>
      </c>
      <c r="AF8" s="8">
        <f t="shared" ref="AF8:AG8" si="1">IF(MONTH(DATE(YEAR(AE8),MONTH(AE8),DAY(AE8)+1))=MONTH($C$7),DATE(YEAR(AE8),MONTH(AE8),DAY(AE8)+1),"")</f>
        <v>44772</v>
      </c>
      <c r="AG8" s="8">
        <f t="shared" si="1"/>
        <v>44773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>TEXT(C8,"aaa")</f>
        <v>金</v>
      </c>
      <c r="D9" s="9" t="str">
        <f t="shared" ref="D9:AG9" si="2">TEXT(D8,"aaa")</f>
        <v>土</v>
      </c>
      <c r="E9" s="9" t="str">
        <f t="shared" si="2"/>
        <v>日</v>
      </c>
      <c r="F9" s="10" t="str">
        <f t="shared" si="2"/>
        <v>月</v>
      </c>
      <c r="G9" s="9" t="str">
        <f t="shared" si="2"/>
        <v>火</v>
      </c>
      <c r="H9" s="9" t="str">
        <f t="shared" si="2"/>
        <v>水</v>
      </c>
      <c r="I9" s="9" t="str">
        <f t="shared" si="2"/>
        <v>木</v>
      </c>
      <c r="J9" s="9" t="str">
        <f t="shared" si="2"/>
        <v>金</v>
      </c>
      <c r="K9" s="9" t="str">
        <f t="shared" si="2"/>
        <v>土</v>
      </c>
      <c r="L9" s="9" t="str">
        <f t="shared" si="2"/>
        <v>日</v>
      </c>
      <c r="M9" s="9" t="str">
        <f t="shared" si="2"/>
        <v>月</v>
      </c>
      <c r="N9" s="9" t="str">
        <f t="shared" si="2"/>
        <v>火</v>
      </c>
      <c r="O9" s="9" t="str">
        <f t="shared" si="2"/>
        <v>水</v>
      </c>
      <c r="P9" s="9" t="str">
        <f t="shared" si="2"/>
        <v>木</v>
      </c>
      <c r="Q9" s="9" t="str">
        <f t="shared" si="2"/>
        <v>金</v>
      </c>
      <c r="R9" s="9" t="str">
        <f t="shared" si="2"/>
        <v>土</v>
      </c>
      <c r="S9" s="9" t="str">
        <f t="shared" si="2"/>
        <v>日</v>
      </c>
      <c r="T9" s="9" t="str">
        <f t="shared" si="2"/>
        <v>月</v>
      </c>
      <c r="U9" s="9" t="str">
        <f t="shared" si="2"/>
        <v>火</v>
      </c>
      <c r="V9" s="9" t="str">
        <f t="shared" si="2"/>
        <v>水</v>
      </c>
      <c r="W9" s="9" t="str">
        <f t="shared" si="2"/>
        <v>木</v>
      </c>
      <c r="X9" s="9" t="str">
        <f t="shared" si="2"/>
        <v>金</v>
      </c>
      <c r="Y9" s="9" t="str">
        <f t="shared" si="2"/>
        <v>土</v>
      </c>
      <c r="Z9" s="9" t="str">
        <f t="shared" si="2"/>
        <v>日</v>
      </c>
      <c r="AA9" s="9" t="str">
        <f t="shared" si="2"/>
        <v>月</v>
      </c>
      <c r="AB9" s="9" t="str">
        <f t="shared" si="2"/>
        <v>火</v>
      </c>
      <c r="AC9" s="9" t="str">
        <f t="shared" si="2"/>
        <v>水</v>
      </c>
      <c r="AD9" s="9" t="str">
        <f t="shared" si="2"/>
        <v>木</v>
      </c>
      <c r="AE9" s="9" t="str">
        <f t="shared" si="2"/>
        <v>金</v>
      </c>
      <c r="AF9" s="9" t="str">
        <f t="shared" si="2"/>
        <v>土</v>
      </c>
      <c r="AG9" s="9" t="str">
        <f t="shared" si="2"/>
        <v>日</v>
      </c>
      <c r="AH9" s="86">
        <f>COUNTIF(C12:AG12,"－")+COUNTIF(C12:AG12,"対象外")</f>
        <v>31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0</v>
      </c>
      <c r="AO9" s="84">
        <f>SUM(AN$7:AN13)</f>
        <v>0</v>
      </c>
      <c r="AP9" s="84">
        <f>COUNTIF(C12:AG12,"○")</f>
        <v>0</v>
      </c>
      <c r="AQ9" s="84">
        <f>SUM(AP$7:AP13)</f>
        <v>0</v>
      </c>
      <c r="AR9" s="84">
        <f>COUNTIF(C13:AG13,"○")</f>
        <v>0</v>
      </c>
      <c r="AS9" s="84">
        <f>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 t="s">
        <v>38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3">IFERROR(VLOOKUP(C8,祝日,3,FALSE),"")</f>
        <v/>
      </c>
      <c r="D11" s="30" t="str">
        <f t="shared" si="3"/>
        <v/>
      </c>
      <c r="E11" s="30" t="str">
        <f t="shared" si="3"/>
        <v/>
      </c>
      <c r="F11" s="32" t="str">
        <f t="shared" si="3"/>
        <v/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0" t="str">
        <f t="shared" si="3"/>
        <v/>
      </c>
      <c r="T11" s="30" t="str">
        <f>IFERROR(VLOOKUP(T8,祝日一覧!A1:C112,3,FALSE),"")</f>
        <v>海の日</v>
      </c>
      <c r="U11" s="30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0" t="str">
        <f t="shared" si="3"/>
        <v/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0" t="str">
        <f t="shared" si="3"/>
        <v/>
      </c>
      <c r="AG11" s="30" t="str">
        <f t="shared" si="3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 t="s">
        <v>39</v>
      </c>
      <c r="D12" s="27" t="s">
        <v>39</v>
      </c>
      <c r="E12" s="27" t="s">
        <v>39</v>
      </c>
      <c r="F12" s="27" t="s">
        <v>39</v>
      </c>
      <c r="G12" s="27" t="s">
        <v>39</v>
      </c>
      <c r="H12" s="27" t="s">
        <v>40</v>
      </c>
      <c r="I12" s="27" t="s">
        <v>40</v>
      </c>
      <c r="J12" s="27" t="s">
        <v>40</v>
      </c>
      <c r="K12" s="27" t="s">
        <v>40</v>
      </c>
      <c r="L12" s="27" t="s">
        <v>40</v>
      </c>
      <c r="M12" s="27" t="s">
        <v>40</v>
      </c>
      <c r="N12" s="27" t="s">
        <v>40</v>
      </c>
      <c r="O12" s="27" t="s">
        <v>40</v>
      </c>
      <c r="P12" s="27" t="s">
        <v>40</v>
      </c>
      <c r="Q12" s="27" t="s">
        <v>40</v>
      </c>
      <c r="R12" s="27" t="s">
        <v>40</v>
      </c>
      <c r="S12" s="27" t="s">
        <v>40</v>
      </c>
      <c r="T12" s="27" t="s">
        <v>40</v>
      </c>
      <c r="U12" s="27" t="s">
        <v>40</v>
      </c>
      <c r="V12" s="27" t="s">
        <v>40</v>
      </c>
      <c r="W12" s="27" t="s">
        <v>40</v>
      </c>
      <c r="X12" s="27" t="s">
        <v>40</v>
      </c>
      <c r="Y12" s="27" t="s">
        <v>40</v>
      </c>
      <c r="Z12" s="27" t="s">
        <v>40</v>
      </c>
      <c r="AA12" s="27" t="s">
        <v>40</v>
      </c>
      <c r="AB12" s="27" t="s">
        <v>40</v>
      </c>
      <c r="AC12" s="27" t="s">
        <v>40</v>
      </c>
      <c r="AD12" s="27" t="s">
        <v>40</v>
      </c>
      <c r="AE12" s="27" t="s">
        <v>40</v>
      </c>
      <c r="AF12" s="27" t="s">
        <v>40</v>
      </c>
      <c r="AG12" s="27" t="s">
        <v>40</v>
      </c>
      <c r="AH12" s="87"/>
      <c r="AI12" s="51">
        <f>AP9</f>
        <v>0</v>
      </c>
      <c r="AJ12" s="52" t="str">
        <f>IF(AN9=0,"－",AI12/AN9)</f>
        <v>－</v>
      </c>
      <c r="AK12" s="55">
        <f>AQ9</f>
        <v>0</v>
      </c>
      <c r="AL12" s="56" t="str">
        <f>IF(AO9=0,"－",AK12/AO9)</f>
        <v>－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 t="str">
        <f>IF(AN9=0,"－",AI13/AN9)</f>
        <v>－</v>
      </c>
      <c r="AK13" s="57">
        <f>AS9</f>
        <v>0</v>
      </c>
      <c r="AL13" s="58" t="str">
        <f>IF(AO9=0,"－",AK13/AO9)</f>
        <v>－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44774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44774</v>
      </c>
      <c r="D16" s="8">
        <f>IF(MONTH(DATE(YEAR(C16),MONTH(C16),DAY(C16)+1))=MONTH($C15),DATE(YEAR(C16),MONTH(C16),DAY(C16)+1),"")</f>
        <v>44775</v>
      </c>
      <c r="E16" s="8">
        <f t="shared" ref="E16:AG16" si="4">IF(MONTH(DATE(YEAR(D16),MONTH(D16),DAY(D16)+1))=MONTH($C15),DATE(YEAR(D16),MONTH(D16),DAY(D16)+1),"")</f>
        <v>44776</v>
      </c>
      <c r="F16" s="8">
        <f t="shared" si="4"/>
        <v>44777</v>
      </c>
      <c r="G16" s="8">
        <f t="shared" si="4"/>
        <v>44778</v>
      </c>
      <c r="H16" s="8">
        <f t="shared" si="4"/>
        <v>44779</v>
      </c>
      <c r="I16" s="8">
        <f t="shared" si="4"/>
        <v>44780</v>
      </c>
      <c r="J16" s="8">
        <f t="shared" si="4"/>
        <v>44781</v>
      </c>
      <c r="K16" s="8">
        <f t="shared" si="4"/>
        <v>44782</v>
      </c>
      <c r="L16" s="8">
        <f t="shared" si="4"/>
        <v>44783</v>
      </c>
      <c r="M16" s="8">
        <f t="shared" si="4"/>
        <v>44784</v>
      </c>
      <c r="N16" s="8">
        <f t="shared" si="4"/>
        <v>44785</v>
      </c>
      <c r="O16" s="8">
        <f t="shared" si="4"/>
        <v>44786</v>
      </c>
      <c r="P16" s="8">
        <f t="shared" si="4"/>
        <v>44787</v>
      </c>
      <c r="Q16" s="8">
        <f t="shared" si="4"/>
        <v>44788</v>
      </c>
      <c r="R16" s="8">
        <f t="shared" si="4"/>
        <v>44789</v>
      </c>
      <c r="S16" s="8">
        <f t="shared" si="4"/>
        <v>44790</v>
      </c>
      <c r="T16" s="8">
        <f t="shared" si="4"/>
        <v>44791</v>
      </c>
      <c r="U16" s="8">
        <f t="shared" si="4"/>
        <v>44792</v>
      </c>
      <c r="V16" s="8">
        <f t="shared" si="4"/>
        <v>44793</v>
      </c>
      <c r="W16" s="8">
        <f t="shared" si="4"/>
        <v>44794</v>
      </c>
      <c r="X16" s="8">
        <f t="shared" si="4"/>
        <v>44795</v>
      </c>
      <c r="Y16" s="8">
        <f t="shared" si="4"/>
        <v>44796</v>
      </c>
      <c r="Z16" s="8">
        <f t="shared" si="4"/>
        <v>44797</v>
      </c>
      <c r="AA16" s="8">
        <f t="shared" si="4"/>
        <v>44798</v>
      </c>
      <c r="AB16" s="8">
        <f t="shared" si="4"/>
        <v>44799</v>
      </c>
      <c r="AC16" s="8">
        <f t="shared" si="4"/>
        <v>44800</v>
      </c>
      <c r="AD16" s="8">
        <f t="shared" si="4"/>
        <v>44801</v>
      </c>
      <c r="AE16" s="8">
        <f t="shared" si="4"/>
        <v>44802</v>
      </c>
      <c r="AF16" s="8">
        <f t="shared" si="4"/>
        <v>44803</v>
      </c>
      <c r="AG16" s="8">
        <f t="shared" si="4"/>
        <v>44804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5">TEXT(C16,"aaa")</f>
        <v>月</v>
      </c>
      <c r="D17" s="9" t="str">
        <f t="shared" si="5"/>
        <v>火</v>
      </c>
      <c r="E17" s="9" t="str">
        <f t="shared" si="5"/>
        <v>水</v>
      </c>
      <c r="F17" s="9" t="str">
        <f t="shared" si="5"/>
        <v>木</v>
      </c>
      <c r="G17" s="9" t="str">
        <f t="shared" si="5"/>
        <v>金</v>
      </c>
      <c r="H17" s="9" t="str">
        <f t="shared" si="5"/>
        <v>土</v>
      </c>
      <c r="I17" s="9" t="str">
        <f t="shared" si="5"/>
        <v>日</v>
      </c>
      <c r="J17" s="9" t="str">
        <f t="shared" si="5"/>
        <v>月</v>
      </c>
      <c r="K17" s="9" t="str">
        <f t="shared" si="5"/>
        <v>火</v>
      </c>
      <c r="L17" s="9" t="str">
        <f t="shared" si="5"/>
        <v>水</v>
      </c>
      <c r="M17" s="9" t="str">
        <f t="shared" si="5"/>
        <v>木</v>
      </c>
      <c r="N17" s="9" t="str">
        <f t="shared" si="5"/>
        <v>金</v>
      </c>
      <c r="O17" s="9" t="str">
        <f t="shared" si="5"/>
        <v>土</v>
      </c>
      <c r="P17" s="9" t="str">
        <f t="shared" si="5"/>
        <v>日</v>
      </c>
      <c r="Q17" s="9" t="str">
        <f t="shared" si="5"/>
        <v>月</v>
      </c>
      <c r="R17" s="9" t="str">
        <f t="shared" si="5"/>
        <v>火</v>
      </c>
      <c r="S17" s="9" t="str">
        <f t="shared" si="5"/>
        <v>水</v>
      </c>
      <c r="T17" s="9" t="str">
        <f t="shared" si="5"/>
        <v>木</v>
      </c>
      <c r="U17" s="9" t="str">
        <f t="shared" si="5"/>
        <v>金</v>
      </c>
      <c r="V17" s="9" t="str">
        <f t="shared" si="5"/>
        <v>土</v>
      </c>
      <c r="W17" s="9" t="str">
        <f t="shared" si="5"/>
        <v>日</v>
      </c>
      <c r="X17" s="9" t="str">
        <f t="shared" si="5"/>
        <v>月</v>
      </c>
      <c r="Y17" s="9" t="str">
        <f t="shared" si="5"/>
        <v>火</v>
      </c>
      <c r="Z17" s="9" t="str">
        <f t="shared" si="5"/>
        <v>水</v>
      </c>
      <c r="AA17" s="9" t="str">
        <f t="shared" si="5"/>
        <v>木</v>
      </c>
      <c r="AB17" s="9" t="str">
        <f t="shared" si="5"/>
        <v>金</v>
      </c>
      <c r="AC17" s="9" t="str">
        <f t="shared" si="5"/>
        <v>土</v>
      </c>
      <c r="AD17" s="9" t="str">
        <f t="shared" si="5"/>
        <v>日</v>
      </c>
      <c r="AE17" s="9" t="str">
        <f t="shared" si="5"/>
        <v>月</v>
      </c>
      <c r="AF17" s="9" t="str">
        <f t="shared" si="5"/>
        <v>火</v>
      </c>
      <c r="AG17" s="9" t="str">
        <f t="shared" si="5"/>
        <v>水</v>
      </c>
      <c r="AH17" s="86">
        <f>COUNTIF(C20:AG20,"－")+COUNTIF(C20:AG20,"対象外")</f>
        <v>6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25</v>
      </c>
      <c r="AO17" s="84">
        <f>SUM(AN$7:AN21)</f>
        <v>25</v>
      </c>
      <c r="AP17" s="84">
        <f>COUNTIF(C20:AG20,"○")</f>
        <v>7</v>
      </c>
      <c r="AQ17" s="84">
        <f>SUM(AP$7:AP21)</f>
        <v>7</v>
      </c>
      <c r="AR17" s="84">
        <f>COUNTIF(C21:AG21,"○")</f>
        <v>7</v>
      </c>
      <c r="AS17" s="84">
        <f>SUM(AR$7:AR21)</f>
        <v>7</v>
      </c>
    </row>
    <row r="18" spans="2:50" ht="35.25" customHeight="1" x14ac:dyDescent="0.15">
      <c r="B18" s="76" t="s">
        <v>19</v>
      </c>
      <c r="C18" s="38"/>
      <c r="D18" s="38"/>
      <c r="E18" s="38"/>
      <c r="F18" s="38" t="s">
        <v>41</v>
      </c>
      <c r="G18" s="38"/>
      <c r="H18" s="38"/>
      <c r="I18" s="38"/>
      <c r="J18" s="38"/>
      <c r="K18" s="38"/>
      <c r="L18" s="38"/>
      <c r="M18" s="38"/>
      <c r="N18" s="38"/>
      <c r="O18" s="38" t="s">
        <v>42</v>
      </c>
      <c r="P18" s="38" t="s">
        <v>42</v>
      </c>
      <c r="Q18" s="38" t="s">
        <v>42</v>
      </c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6">IFERROR(VLOOKUP(C16,祝日,3,FALSE),"")</f>
        <v/>
      </c>
      <c r="D19" s="32" t="str">
        <f t="shared" si="6"/>
        <v/>
      </c>
      <c r="E19" s="32" t="str">
        <f t="shared" si="6"/>
        <v/>
      </c>
      <c r="F19" s="32" t="str">
        <f t="shared" si="6"/>
        <v/>
      </c>
      <c r="G19" s="32" t="str">
        <f t="shared" si="6"/>
        <v/>
      </c>
      <c r="H19" s="32" t="str">
        <f t="shared" si="6"/>
        <v>平和記念日</v>
      </c>
      <c r="I19" s="32" t="str">
        <f t="shared" si="6"/>
        <v/>
      </c>
      <c r="J19" s="32" t="str">
        <f t="shared" si="6"/>
        <v/>
      </c>
      <c r="K19" s="32" t="str">
        <f t="shared" si="6"/>
        <v/>
      </c>
      <c r="L19" s="32" t="str">
        <f t="shared" si="6"/>
        <v/>
      </c>
      <c r="M19" s="32" t="str">
        <f t="shared" si="6"/>
        <v>山の日</v>
      </c>
      <c r="N19" s="32" t="str">
        <f t="shared" si="6"/>
        <v/>
      </c>
      <c r="O19" s="32" t="str">
        <f>IFERROR(VLOOKUP(O16,祝日,3,FALSE),"")</f>
        <v/>
      </c>
      <c r="P19" s="32" t="str">
        <f t="shared" si="6"/>
        <v/>
      </c>
      <c r="Q19" s="32" t="str">
        <f t="shared" si="6"/>
        <v/>
      </c>
      <c r="R19" s="32" t="str">
        <f t="shared" si="6"/>
        <v/>
      </c>
      <c r="S19" s="32" t="str">
        <f t="shared" si="6"/>
        <v/>
      </c>
      <c r="T19" s="32" t="str">
        <f t="shared" si="6"/>
        <v/>
      </c>
      <c r="U19" s="32" t="str">
        <f t="shared" si="6"/>
        <v/>
      </c>
      <c r="V19" s="32" t="str">
        <f t="shared" si="6"/>
        <v/>
      </c>
      <c r="W19" s="32" t="str">
        <f t="shared" si="6"/>
        <v/>
      </c>
      <c r="X19" s="32" t="str">
        <f t="shared" si="6"/>
        <v/>
      </c>
      <c r="Y19" s="32" t="str">
        <f t="shared" si="6"/>
        <v/>
      </c>
      <c r="Z19" s="32" t="str">
        <f t="shared" si="6"/>
        <v/>
      </c>
      <c r="AA19" s="32" t="str">
        <f t="shared" si="6"/>
        <v/>
      </c>
      <c r="AB19" s="32" t="str">
        <f t="shared" si="6"/>
        <v/>
      </c>
      <c r="AC19" s="32" t="str">
        <f t="shared" si="6"/>
        <v/>
      </c>
      <c r="AD19" s="32" t="str">
        <f t="shared" si="6"/>
        <v/>
      </c>
      <c r="AE19" s="32" t="str">
        <f t="shared" si="6"/>
        <v/>
      </c>
      <c r="AF19" s="32" t="str">
        <f t="shared" si="6"/>
        <v/>
      </c>
      <c r="AG19" s="32" t="str">
        <f t="shared" si="6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 t="s">
        <v>40</v>
      </c>
      <c r="D20" s="27" t="s">
        <v>40</v>
      </c>
      <c r="E20" s="27" t="s">
        <v>40</v>
      </c>
      <c r="F20" s="27"/>
      <c r="G20" s="27"/>
      <c r="H20" s="27"/>
      <c r="I20" s="27"/>
      <c r="J20" s="27" t="s">
        <v>43</v>
      </c>
      <c r="K20" s="27" t="s">
        <v>43</v>
      </c>
      <c r="L20" s="27"/>
      <c r="M20" s="27"/>
      <c r="N20" s="27"/>
      <c r="O20" s="27" t="s">
        <v>40</v>
      </c>
      <c r="P20" s="27" t="s">
        <v>40</v>
      </c>
      <c r="Q20" s="27" t="s">
        <v>40</v>
      </c>
      <c r="R20" s="27" t="s">
        <v>43</v>
      </c>
      <c r="S20" s="27"/>
      <c r="T20" s="27"/>
      <c r="U20" s="27"/>
      <c r="V20" s="27"/>
      <c r="W20" s="27"/>
      <c r="X20" s="27" t="s">
        <v>43</v>
      </c>
      <c r="Y20" s="27" t="s">
        <v>43</v>
      </c>
      <c r="Z20" s="27"/>
      <c r="AA20" s="27"/>
      <c r="AB20" s="27"/>
      <c r="AC20" s="27"/>
      <c r="AD20" s="27"/>
      <c r="AE20" s="27" t="s">
        <v>43</v>
      </c>
      <c r="AF20" s="27" t="s">
        <v>43</v>
      </c>
      <c r="AG20" s="27"/>
      <c r="AH20" s="87"/>
      <c r="AI20" s="51">
        <f>AP17</f>
        <v>7</v>
      </c>
      <c r="AJ20" s="52">
        <f>IF(AN17=0,"－",AI20/AN17)</f>
        <v>0.28000000000000003</v>
      </c>
      <c r="AK20" s="55">
        <f>AQ17</f>
        <v>7</v>
      </c>
      <c r="AL20" s="56">
        <f>IF(AO17=0,"－",AK20/AO17)</f>
        <v>0.28000000000000003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 t="s">
        <v>43</v>
      </c>
      <c r="K21" s="28" t="s">
        <v>43</v>
      </c>
      <c r="L21" s="28"/>
      <c r="M21" s="28"/>
      <c r="N21" s="28"/>
      <c r="O21" s="28"/>
      <c r="P21" s="28"/>
      <c r="Q21" s="28"/>
      <c r="R21" s="28" t="s">
        <v>43</v>
      </c>
      <c r="S21" s="28"/>
      <c r="T21" s="28"/>
      <c r="U21" s="28"/>
      <c r="V21" s="28"/>
      <c r="W21" s="28"/>
      <c r="X21" s="28" t="s">
        <v>43</v>
      </c>
      <c r="Y21" s="28" t="s">
        <v>43</v>
      </c>
      <c r="Z21" s="28"/>
      <c r="AA21" s="28"/>
      <c r="AB21" s="28"/>
      <c r="AC21" s="28"/>
      <c r="AD21" s="28"/>
      <c r="AE21" s="28" t="s">
        <v>43</v>
      </c>
      <c r="AF21" s="28" t="s">
        <v>43</v>
      </c>
      <c r="AG21" s="28"/>
      <c r="AH21" s="88"/>
      <c r="AI21" s="53">
        <f>AR17</f>
        <v>7</v>
      </c>
      <c r="AJ21" s="54">
        <f>IF(AN17=0,"－",AI21/AN17)</f>
        <v>0.28000000000000003</v>
      </c>
      <c r="AK21" s="57">
        <f>AS17</f>
        <v>7</v>
      </c>
      <c r="AL21" s="58">
        <f>IF(AO17=0,"－",AK21/AO17)</f>
        <v>0.28000000000000003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44805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44805</v>
      </c>
      <c r="D24" s="8">
        <f>IF(MONTH(DATE(YEAR(C24),MONTH(C24),DAY(C24)+1))=MONTH($C23),DATE(YEAR(C24),MONTH(C24),DAY(C24)+1),"")</f>
        <v>44806</v>
      </c>
      <c r="E24" s="8">
        <f t="shared" ref="E24:AG24" si="7">IF(MONTH(DATE(YEAR(D24),MONTH(D24),DAY(D24)+1))=MONTH($C23),DATE(YEAR(D24),MONTH(D24),DAY(D24)+1),"")</f>
        <v>44807</v>
      </c>
      <c r="F24" s="14">
        <f t="shared" si="7"/>
        <v>44808</v>
      </c>
      <c r="G24" s="8">
        <f t="shared" si="7"/>
        <v>44809</v>
      </c>
      <c r="H24" s="8">
        <f t="shared" si="7"/>
        <v>44810</v>
      </c>
      <c r="I24" s="8">
        <f t="shared" si="7"/>
        <v>44811</v>
      </c>
      <c r="J24" s="8">
        <f t="shared" si="7"/>
        <v>44812</v>
      </c>
      <c r="K24" s="8">
        <f t="shared" si="7"/>
        <v>44813</v>
      </c>
      <c r="L24" s="8">
        <f t="shared" si="7"/>
        <v>44814</v>
      </c>
      <c r="M24" s="8">
        <f t="shared" si="7"/>
        <v>44815</v>
      </c>
      <c r="N24" s="8">
        <f t="shared" si="7"/>
        <v>44816</v>
      </c>
      <c r="O24" s="8">
        <f t="shared" si="7"/>
        <v>44817</v>
      </c>
      <c r="P24" s="8">
        <f t="shared" si="7"/>
        <v>44818</v>
      </c>
      <c r="Q24" s="8">
        <f t="shared" si="7"/>
        <v>44819</v>
      </c>
      <c r="R24" s="8">
        <f t="shared" si="7"/>
        <v>44820</v>
      </c>
      <c r="S24" s="8">
        <f t="shared" si="7"/>
        <v>44821</v>
      </c>
      <c r="T24" s="8">
        <f t="shared" si="7"/>
        <v>44822</v>
      </c>
      <c r="U24" s="8">
        <f t="shared" si="7"/>
        <v>44823</v>
      </c>
      <c r="V24" s="8">
        <f t="shared" si="7"/>
        <v>44824</v>
      </c>
      <c r="W24" s="8">
        <f t="shared" si="7"/>
        <v>44825</v>
      </c>
      <c r="X24" s="8">
        <f t="shared" si="7"/>
        <v>44826</v>
      </c>
      <c r="Y24" s="8">
        <f t="shared" si="7"/>
        <v>44827</v>
      </c>
      <c r="Z24" s="8">
        <f t="shared" si="7"/>
        <v>44828</v>
      </c>
      <c r="AA24" s="8">
        <f t="shared" si="7"/>
        <v>44829</v>
      </c>
      <c r="AB24" s="8">
        <f t="shared" si="7"/>
        <v>44830</v>
      </c>
      <c r="AC24" s="8">
        <f t="shared" si="7"/>
        <v>44831</v>
      </c>
      <c r="AD24" s="8">
        <f t="shared" si="7"/>
        <v>44832</v>
      </c>
      <c r="AE24" s="8">
        <f t="shared" si="7"/>
        <v>44833</v>
      </c>
      <c r="AF24" s="8">
        <f t="shared" si="7"/>
        <v>44834</v>
      </c>
      <c r="AG24" s="8" t="str">
        <f t="shared" si="7"/>
        <v/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8">TEXT(C24,"aaa")</f>
        <v>木</v>
      </c>
      <c r="D25" s="9" t="str">
        <f t="shared" si="8"/>
        <v>金</v>
      </c>
      <c r="E25" s="9" t="str">
        <f t="shared" si="8"/>
        <v>土</v>
      </c>
      <c r="F25" s="15" t="str">
        <f t="shared" si="8"/>
        <v>日</v>
      </c>
      <c r="G25" s="9" t="str">
        <f t="shared" si="8"/>
        <v>月</v>
      </c>
      <c r="H25" s="9" t="str">
        <f t="shared" si="8"/>
        <v>火</v>
      </c>
      <c r="I25" s="9" t="str">
        <f t="shared" si="8"/>
        <v>水</v>
      </c>
      <c r="J25" s="9" t="str">
        <f t="shared" si="8"/>
        <v>木</v>
      </c>
      <c r="K25" s="9" t="str">
        <f t="shared" si="8"/>
        <v>金</v>
      </c>
      <c r="L25" s="9" t="str">
        <f t="shared" si="8"/>
        <v>土</v>
      </c>
      <c r="M25" s="9" t="str">
        <f t="shared" si="8"/>
        <v>日</v>
      </c>
      <c r="N25" s="9" t="str">
        <f t="shared" si="8"/>
        <v>月</v>
      </c>
      <c r="O25" s="9" t="str">
        <f t="shared" si="8"/>
        <v>火</v>
      </c>
      <c r="P25" s="9" t="str">
        <f t="shared" si="8"/>
        <v>水</v>
      </c>
      <c r="Q25" s="9" t="str">
        <f t="shared" si="8"/>
        <v>木</v>
      </c>
      <c r="R25" s="9" t="str">
        <f t="shared" si="8"/>
        <v>金</v>
      </c>
      <c r="S25" s="9" t="str">
        <f t="shared" si="8"/>
        <v>土</v>
      </c>
      <c r="T25" s="9" t="str">
        <f t="shared" si="8"/>
        <v>日</v>
      </c>
      <c r="U25" s="9" t="str">
        <f t="shared" si="8"/>
        <v>月</v>
      </c>
      <c r="V25" s="9" t="str">
        <f t="shared" si="8"/>
        <v>火</v>
      </c>
      <c r="W25" s="9" t="str">
        <f t="shared" si="8"/>
        <v>水</v>
      </c>
      <c r="X25" s="9" t="str">
        <f t="shared" si="8"/>
        <v>木</v>
      </c>
      <c r="Y25" s="9" t="str">
        <f t="shared" si="8"/>
        <v>金</v>
      </c>
      <c r="Z25" s="9" t="str">
        <f t="shared" si="8"/>
        <v>土</v>
      </c>
      <c r="AA25" s="9" t="str">
        <f t="shared" si="8"/>
        <v>日</v>
      </c>
      <c r="AB25" s="9" t="str">
        <f t="shared" si="8"/>
        <v>月</v>
      </c>
      <c r="AC25" s="9" t="str">
        <f t="shared" si="8"/>
        <v>火</v>
      </c>
      <c r="AD25" s="9" t="str">
        <f t="shared" si="8"/>
        <v>水</v>
      </c>
      <c r="AE25" s="9" t="str">
        <f t="shared" si="8"/>
        <v>木</v>
      </c>
      <c r="AF25" s="9" t="str">
        <f t="shared" si="8"/>
        <v>金</v>
      </c>
      <c r="AG25" s="9" t="str">
        <f t="shared" si="8"/>
        <v/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 t="shared" ref="AM25" si="9">COUNT(C24:AG24)</f>
        <v>30</v>
      </c>
      <c r="AN25" s="84">
        <f t="shared" ref="AN25" si="10">AM25-AH25</f>
        <v>30</v>
      </c>
      <c r="AO25" s="84">
        <f>SUM(AN$7:AN29)</f>
        <v>55</v>
      </c>
      <c r="AP25" s="84">
        <f>COUNTIF(C28:AG28,"○")</f>
        <v>9</v>
      </c>
      <c r="AQ25" s="84">
        <f>SUM(AP$7:AP29)</f>
        <v>16</v>
      </c>
      <c r="AR25" s="84">
        <f>COUNTIF(C29:AG29,"○")</f>
        <v>9</v>
      </c>
      <c r="AS25" s="84">
        <f>SUM(AR$7:AR29)</f>
        <v>16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 t="s">
        <v>44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11">IFERROR(VLOOKUP(C24,祝日,3,FALSE),"")</f>
        <v/>
      </c>
      <c r="D27" s="30" t="str">
        <f t="shared" si="11"/>
        <v/>
      </c>
      <c r="E27" s="30" t="str">
        <f t="shared" si="11"/>
        <v/>
      </c>
      <c r="F27" s="31" t="str">
        <f t="shared" si="11"/>
        <v/>
      </c>
      <c r="G27" s="30" t="str">
        <f t="shared" si="11"/>
        <v/>
      </c>
      <c r="H27" s="30" t="str">
        <f t="shared" si="11"/>
        <v/>
      </c>
      <c r="I27" s="30" t="str">
        <f t="shared" si="11"/>
        <v/>
      </c>
      <c r="J27" s="30" t="str">
        <f t="shared" si="11"/>
        <v/>
      </c>
      <c r="K27" s="30" t="str">
        <f t="shared" si="11"/>
        <v/>
      </c>
      <c r="L27" s="30" t="str">
        <f t="shared" si="11"/>
        <v/>
      </c>
      <c r="M27" s="30" t="str">
        <f t="shared" si="11"/>
        <v/>
      </c>
      <c r="N27" s="30" t="str">
        <f t="shared" si="11"/>
        <v/>
      </c>
      <c r="O27" s="30" t="str">
        <f t="shared" si="11"/>
        <v/>
      </c>
      <c r="P27" s="30" t="str">
        <f t="shared" si="11"/>
        <v/>
      </c>
      <c r="Q27" s="30" t="str">
        <f t="shared" si="11"/>
        <v/>
      </c>
      <c r="R27" s="32" t="str">
        <f t="shared" si="11"/>
        <v/>
      </c>
      <c r="S27" s="30" t="str">
        <f t="shared" si="11"/>
        <v/>
      </c>
      <c r="T27" s="30" t="str">
        <f t="shared" si="11"/>
        <v/>
      </c>
      <c r="U27" s="30" t="str">
        <f t="shared" si="11"/>
        <v>敬老の日</v>
      </c>
      <c r="V27" s="30" t="str">
        <f t="shared" si="11"/>
        <v/>
      </c>
      <c r="W27" s="30" t="str">
        <f t="shared" si="11"/>
        <v/>
      </c>
      <c r="X27" s="30" t="str">
        <f t="shared" si="11"/>
        <v/>
      </c>
      <c r="Y27" s="30" t="str">
        <f t="shared" si="11"/>
        <v>秋分の日</v>
      </c>
      <c r="Z27" s="30" t="str">
        <f t="shared" si="11"/>
        <v/>
      </c>
      <c r="AA27" s="30" t="str">
        <f t="shared" si="11"/>
        <v/>
      </c>
      <c r="AB27" s="30" t="str">
        <f t="shared" si="11"/>
        <v/>
      </c>
      <c r="AC27" s="30" t="str">
        <f t="shared" si="11"/>
        <v/>
      </c>
      <c r="AD27" s="30" t="str">
        <f t="shared" si="11"/>
        <v/>
      </c>
      <c r="AE27" s="30" t="str">
        <f t="shared" si="11"/>
        <v/>
      </c>
      <c r="AF27" s="30" t="str">
        <f t="shared" si="11"/>
        <v/>
      </c>
      <c r="AG27" s="30" t="str">
        <f t="shared" si="11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 t="s">
        <v>43</v>
      </c>
      <c r="H28" s="27" t="s">
        <v>43</v>
      </c>
      <c r="I28" s="27"/>
      <c r="J28" s="27"/>
      <c r="K28" s="27"/>
      <c r="L28" s="27"/>
      <c r="M28" s="27"/>
      <c r="N28" s="27" t="s">
        <v>43</v>
      </c>
      <c r="O28" s="27" t="s">
        <v>43</v>
      </c>
      <c r="P28" s="27"/>
      <c r="Q28" s="27"/>
      <c r="R28" s="27"/>
      <c r="S28" s="27"/>
      <c r="T28" s="27"/>
      <c r="U28" s="27" t="s">
        <v>43</v>
      </c>
      <c r="V28" s="27" t="s">
        <v>43</v>
      </c>
      <c r="W28" s="27" t="s">
        <v>43</v>
      </c>
      <c r="X28" s="27"/>
      <c r="Y28" s="27"/>
      <c r="Z28" s="27"/>
      <c r="AA28" s="27"/>
      <c r="AB28" s="27" t="s">
        <v>43</v>
      </c>
      <c r="AC28" s="27" t="s">
        <v>43</v>
      </c>
      <c r="AD28" s="27"/>
      <c r="AE28" s="27"/>
      <c r="AF28" s="27"/>
      <c r="AG28" s="27"/>
      <c r="AH28" s="87"/>
      <c r="AI28" s="51">
        <f>AP25</f>
        <v>9</v>
      </c>
      <c r="AJ28" s="52">
        <f>IF(AN25=0,"－",AI28/AN25)</f>
        <v>0.3</v>
      </c>
      <c r="AK28" s="55">
        <f>AQ25</f>
        <v>16</v>
      </c>
      <c r="AL28" s="56">
        <f>IF(AO25=0,"－",AK28/AO25)</f>
        <v>0.29090909090909089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 t="s">
        <v>43</v>
      </c>
      <c r="H29" s="28" t="s">
        <v>43</v>
      </c>
      <c r="I29" s="28"/>
      <c r="J29" s="28"/>
      <c r="K29" s="28"/>
      <c r="L29" s="28" t="s">
        <v>43</v>
      </c>
      <c r="M29" s="28"/>
      <c r="N29" s="28"/>
      <c r="O29" s="28" t="s">
        <v>43</v>
      </c>
      <c r="P29" s="28"/>
      <c r="Q29" s="28"/>
      <c r="R29" s="28"/>
      <c r="S29" s="28"/>
      <c r="T29" s="28"/>
      <c r="U29" s="28" t="s">
        <v>43</v>
      </c>
      <c r="V29" s="28" t="s">
        <v>43</v>
      </c>
      <c r="W29" s="28" t="s">
        <v>43</v>
      </c>
      <c r="X29" s="28"/>
      <c r="Y29" s="28"/>
      <c r="Z29" s="28"/>
      <c r="AA29" s="28"/>
      <c r="AB29" s="28" t="s">
        <v>43</v>
      </c>
      <c r="AC29" s="28" t="s">
        <v>43</v>
      </c>
      <c r="AD29" s="28"/>
      <c r="AE29" s="28"/>
      <c r="AF29" s="28"/>
      <c r="AG29" s="28"/>
      <c r="AH29" s="88"/>
      <c r="AI29" s="53">
        <f>AR25</f>
        <v>9</v>
      </c>
      <c r="AJ29" s="54">
        <f>IF(AN25=0,"－",AI29/AN25)</f>
        <v>0.3</v>
      </c>
      <c r="AK29" s="57">
        <f>AS25</f>
        <v>16</v>
      </c>
      <c r="AL29" s="58">
        <f>IF(AO25=0,"－",AK29/AO25)</f>
        <v>0.29090909090909089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44835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44835</v>
      </c>
      <c r="D32" s="8">
        <f>IF(MONTH(DATE(YEAR(C32),MONTH(C32),DAY(C32)+1))=MONTH($C31),DATE(YEAR(C32),MONTH(C32),DAY(C32)+1),"")</f>
        <v>44836</v>
      </c>
      <c r="E32" s="8">
        <f t="shared" ref="E32:AG32" si="12">IF(MONTH(DATE(YEAR(D32),MONTH(D32),DAY(D32)+1))=MONTH($C31),DATE(YEAR(D32),MONTH(D32),DAY(D32)+1),"")</f>
        <v>44837</v>
      </c>
      <c r="F32" s="14">
        <f t="shared" si="12"/>
        <v>44838</v>
      </c>
      <c r="G32" s="8">
        <f t="shared" si="12"/>
        <v>44839</v>
      </c>
      <c r="H32" s="8">
        <f t="shared" si="12"/>
        <v>44840</v>
      </c>
      <c r="I32" s="8">
        <f t="shared" si="12"/>
        <v>44841</v>
      </c>
      <c r="J32" s="8">
        <f t="shared" si="12"/>
        <v>44842</v>
      </c>
      <c r="K32" s="8">
        <f t="shared" si="12"/>
        <v>44843</v>
      </c>
      <c r="L32" s="8">
        <f t="shared" si="12"/>
        <v>44844</v>
      </c>
      <c r="M32" s="8">
        <f t="shared" si="12"/>
        <v>44845</v>
      </c>
      <c r="N32" s="8">
        <f t="shared" si="12"/>
        <v>44846</v>
      </c>
      <c r="O32" s="8">
        <f t="shared" si="12"/>
        <v>44847</v>
      </c>
      <c r="P32" s="8">
        <f t="shared" si="12"/>
        <v>44848</v>
      </c>
      <c r="Q32" s="8">
        <f t="shared" si="12"/>
        <v>44849</v>
      </c>
      <c r="R32" s="8">
        <f t="shared" si="12"/>
        <v>44850</v>
      </c>
      <c r="S32" s="8">
        <f t="shared" si="12"/>
        <v>44851</v>
      </c>
      <c r="T32" s="8">
        <f t="shared" si="12"/>
        <v>44852</v>
      </c>
      <c r="U32" s="8">
        <f t="shared" si="12"/>
        <v>44853</v>
      </c>
      <c r="V32" s="8">
        <f t="shared" si="12"/>
        <v>44854</v>
      </c>
      <c r="W32" s="8">
        <f t="shared" si="12"/>
        <v>44855</v>
      </c>
      <c r="X32" s="8">
        <f t="shared" si="12"/>
        <v>44856</v>
      </c>
      <c r="Y32" s="8">
        <f t="shared" si="12"/>
        <v>44857</v>
      </c>
      <c r="Z32" s="8">
        <f t="shared" si="12"/>
        <v>44858</v>
      </c>
      <c r="AA32" s="8">
        <f t="shared" si="12"/>
        <v>44859</v>
      </c>
      <c r="AB32" s="8">
        <f t="shared" si="12"/>
        <v>44860</v>
      </c>
      <c r="AC32" s="8">
        <f t="shared" si="12"/>
        <v>44861</v>
      </c>
      <c r="AD32" s="8">
        <f t="shared" si="12"/>
        <v>44862</v>
      </c>
      <c r="AE32" s="8">
        <f t="shared" si="12"/>
        <v>44863</v>
      </c>
      <c r="AF32" s="8">
        <f t="shared" si="12"/>
        <v>44864</v>
      </c>
      <c r="AG32" s="8">
        <f t="shared" si="12"/>
        <v>44865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3">TEXT(C32,"aaa")</f>
        <v>土</v>
      </c>
      <c r="D33" s="9" t="str">
        <f t="shared" si="13"/>
        <v>日</v>
      </c>
      <c r="E33" s="9" t="str">
        <f t="shared" si="13"/>
        <v>月</v>
      </c>
      <c r="F33" s="15" t="str">
        <f t="shared" si="13"/>
        <v>火</v>
      </c>
      <c r="G33" s="9" t="str">
        <f t="shared" si="13"/>
        <v>水</v>
      </c>
      <c r="H33" s="9" t="str">
        <f t="shared" si="13"/>
        <v>木</v>
      </c>
      <c r="I33" s="9" t="str">
        <f t="shared" si="13"/>
        <v>金</v>
      </c>
      <c r="J33" s="9" t="str">
        <f t="shared" si="13"/>
        <v>土</v>
      </c>
      <c r="K33" s="9" t="str">
        <f t="shared" si="13"/>
        <v>日</v>
      </c>
      <c r="L33" s="9" t="str">
        <f t="shared" si="13"/>
        <v>月</v>
      </c>
      <c r="M33" s="9" t="str">
        <f t="shared" si="13"/>
        <v>火</v>
      </c>
      <c r="N33" s="9" t="str">
        <f t="shared" si="13"/>
        <v>水</v>
      </c>
      <c r="O33" s="9" t="str">
        <f t="shared" si="13"/>
        <v>木</v>
      </c>
      <c r="P33" s="9" t="str">
        <f t="shared" si="13"/>
        <v>金</v>
      </c>
      <c r="Q33" s="9" t="str">
        <f t="shared" si="13"/>
        <v>土</v>
      </c>
      <c r="R33" s="9" t="str">
        <f t="shared" si="13"/>
        <v>日</v>
      </c>
      <c r="S33" s="9" t="str">
        <f t="shared" si="13"/>
        <v>月</v>
      </c>
      <c r="T33" s="9" t="str">
        <f t="shared" si="13"/>
        <v>火</v>
      </c>
      <c r="U33" s="9" t="str">
        <f t="shared" si="13"/>
        <v>水</v>
      </c>
      <c r="V33" s="9" t="str">
        <f t="shared" si="13"/>
        <v>木</v>
      </c>
      <c r="W33" s="9" t="str">
        <f t="shared" si="13"/>
        <v>金</v>
      </c>
      <c r="X33" s="9" t="str">
        <f t="shared" si="13"/>
        <v>土</v>
      </c>
      <c r="Y33" s="9" t="str">
        <f t="shared" si="13"/>
        <v>日</v>
      </c>
      <c r="Z33" s="9" t="str">
        <f t="shared" si="13"/>
        <v>月</v>
      </c>
      <c r="AA33" s="9" t="str">
        <f t="shared" si="13"/>
        <v>火</v>
      </c>
      <c r="AB33" s="9" t="str">
        <f t="shared" si="13"/>
        <v>水</v>
      </c>
      <c r="AC33" s="9" t="str">
        <f t="shared" si="13"/>
        <v>木</v>
      </c>
      <c r="AD33" s="9" t="str">
        <f t="shared" si="13"/>
        <v>金</v>
      </c>
      <c r="AE33" s="9" t="str">
        <f t="shared" si="13"/>
        <v>土</v>
      </c>
      <c r="AF33" s="9" t="str">
        <f t="shared" si="13"/>
        <v>日</v>
      </c>
      <c r="AG33" s="9" t="str">
        <f t="shared" si="13"/>
        <v>月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 t="shared" ref="AM33" si="14">COUNT(C32:AG32)</f>
        <v>31</v>
      </c>
      <c r="AN33" s="84">
        <f t="shared" ref="AN33" si="15">AM33-AH33</f>
        <v>31</v>
      </c>
      <c r="AO33" s="84">
        <f>SUM(AN$7:AN37)</f>
        <v>86</v>
      </c>
      <c r="AP33" s="84">
        <f>COUNTIF(C36:AG36,"○")</f>
        <v>9</v>
      </c>
      <c r="AQ33" s="84">
        <f>SUM(AP$7:AP37)</f>
        <v>25</v>
      </c>
      <c r="AR33" s="84">
        <f>COUNTIF(C37:AG37,"○")</f>
        <v>9</v>
      </c>
      <c r="AS33" s="84">
        <f>SUM(AR$7:AR37)</f>
        <v>25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 t="s">
        <v>44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6">IFERROR(VLOOKUP(C32,祝日,3,FALSE),"")</f>
        <v/>
      </c>
      <c r="D35" s="30" t="str">
        <f t="shared" si="16"/>
        <v/>
      </c>
      <c r="E35" s="30" t="str">
        <f t="shared" si="16"/>
        <v/>
      </c>
      <c r="F35" s="31" t="str">
        <f t="shared" si="16"/>
        <v/>
      </c>
      <c r="G35" s="30" t="str">
        <f t="shared" si="16"/>
        <v/>
      </c>
      <c r="H35" s="30" t="str">
        <f t="shared" si="16"/>
        <v/>
      </c>
      <c r="I35" s="30" t="str">
        <f t="shared" si="16"/>
        <v/>
      </c>
      <c r="J35" s="30" t="str">
        <f t="shared" si="16"/>
        <v/>
      </c>
      <c r="K35" s="30" t="str">
        <f t="shared" si="16"/>
        <v/>
      </c>
      <c r="L35" s="30" t="str">
        <f t="shared" si="16"/>
        <v>スポーツの日</v>
      </c>
      <c r="M35" s="30" t="str">
        <f t="shared" si="16"/>
        <v/>
      </c>
      <c r="N35" s="30" t="str">
        <f t="shared" si="16"/>
        <v/>
      </c>
      <c r="O35" s="30" t="str">
        <f t="shared" si="16"/>
        <v/>
      </c>
      <c r="P35" s="30" t="str">
        <f t="shared" si="16"/>
        <v/>
      </c>
      <c r="Q35" s="30" t="str">
        <f t="shared" si="16"/>
        <v/>
      </c>
      <c r="R35" s="32" t="str">
        <f t="shared" si="16"/>
        <v/>
      </c>
      <c r="S35" s="30" t="str">
        <f t="shared" si="16"/>
        <v/>
      </c>
      <c r="T35" s="30" t="str">
        <f t="shared" si="16"/>
        <v/>
      </c>
      <c r="U35" s="30" t="str">
        <f t="shared" si="16"/>
        <v/>
      </c>
      <c r="V35" s="30" t="str">
        <f t="shared" si="16"/>
        <v/>
      </c>
      <c r="W35" s="30" t="str">
        <f t="shared" si="16"/>
        <v/>
      </c>
      <c r="X35" s="30" t="str">
        <f t="shared" si="16"/>
        <v/>
      </c>
      <c r="Y35" s="30" t="str">
        <f t="shared" si="16"/>
        <v/>
      </c>
      <c r="Z35" s="30" t="str">
        <f t="shared" si="16"/>
        <v/>
      </c>
      <c r="AA35" s="30" t="str">
        <f t="shared" si="16"/>
        <v/>
      </c>
      <c r="AB35" s="30" t="str">
        <f t="shared" si="16"/>
        <v/>
      </c>
      <c r="AC35" s="30" t="str">
        <f t="shared" si="16"/>
        <v/>
      </c>
      <c r="AD35" s="30" t="str">
        <f t="shared" si="16"/>
        <v/>
      </c>
      <c r="AE35" s="30" t="str">
        <f t="shared" si="16"/>
        <v/>
      </c>
      <c r="AF35" s="30" t="str">
        <f t="shared" si="16"/>
        <v/>
      </c>
      <c r="AG35" s="30" t="str">
        <f t="shared" si="16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 t="s">
        <v>43</v>
      </c>
      <c r="F36" s="27" t="s">
        <v>43</v>
      </c>
      <c r="G36" s="27"/>
      <c r="H36" s="27"/>
      <c r="I36" s="27"/>
      <c r="J36" s="27"/>
      <c r="K36" s="27"/>
      <c r="L36" s="27" t="s">
        <v>43</v>
      </c>
      <c r="M36" s="27" t="s">
        <v>43</v>
      </c>
      <c r="N36" s="27"/>
      <c r="O36" s="27"/>
      <c r="P36" s="27"/>
      <c r="Q36" s="27"/>
      <c r="R36" s="27"/>
      <c r="S36" s="27" t="s">
        <v>43</v>
      </c>
      <c r="T36" s="27" t="s">
        <v>43</v>
      </c>
      <c r="U36" s="27"/>
      <c r="V36" s="27"/>
      <c r="W36" s="27"/>
      <c r="X36" s="27"/>
      <c r="Y36" s="27"/>
      <c r="Z36" s="27" t="s">
        <v>43</v>
      </c>
      <c r="AA36" s="27" t="s">
        <v>43</v>
      </c>
      <c r="AB36" s="27"/>
      <c r="AC36" s="27"/>
      <c r="AD36" s="27"/>
      <c r="AE36" s="27"/>
      <c r="AF36" s="27"/>
      <c r="AG36" s="27" t="s">
        <v>43</v>
      </c>
      <c r="AH36" s="87"/>
      <c r="AI36" s="51">
        <f>AP33</f>
        <v>9</v>
      </c>
      <c r="AJ36" s="52">
        <f>IF(AN33=0,"－",AI36/AN33)</f>
        <v>0.29032258064516131</v>
      </c>
      <c r="AK36" s="55">
        <f>AQ33</f>
        <v>25</v>
      </c>
      <c r="AL36" s="56">
        <f>IF(AO33=0,"－",AK36/AO33)</f>
        <v>0.29069767441860467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 t="s">
        <v>43</v>
      </c>
      <c r="F37" s="28" t="s">
        <v>43</v>
      </c>
      <c r="G37" s="28"/>
      <c r="H37" s="28"/>
      <c r="I37" s="28"/>
      <c r="J37" s="28"/>
      <c r="K37" s="28"/>
      <c r="L37" s="28" t="s">
        <v>43</v>
      </c>
      <c r="M37" s="28"/>
      <c r="N37" s="28" t="s">
        <v>43</v>
      </c>
      <c r="O37" s="28"/>
      <c r="P37" s="28"/>
      <c r="Q37" s="28"/>
      <c r="R37" s="28"/>
      <c r="S37" s="28" t="s">
        <v>43</v>
      </c>
      <c r="T37" s="28" t="s">
        <v>43</v>
      </c>
      <c r="U37" s="28"/>
      <c r="V37" s="28"/>
      <c r="W37" s="28"/>
      <c r="X37" s="28"/>
      <c r="Y37" s="28"/>
      <c r="Z37" s="28" t="s">
        <v>43</v>
      </c>
      <c r="AA37" s="28" t="s">
        <v>43</v>
      </c>
      <c r="AB37" s="28"/>
      <c r="AC37" s="28"/>
      <c r="AD37" s="28"/>
      <c r="AE37" s="28"/>
      <c r="AF37" s="28"/>
      <c r="AG37" s="28" t="s">
        <v>43</v>
      </c>
      <c r="AH37" s="88"/>
      <c r="AI37" s="53">
        <f>AR33</f>
        <v>9</v>
      </c>
      <c r="AJ37" s="54">
        <f>IF(AN33=0,"－",AI37/AN33)</f>
        <v>0.29032258064516131</v>
      </c>
      <c r="AK37" s="57">
        <f>AS33</f>
        <v>25</v>
      </c>
      <c r="AL37" s="58">
        <f>IF(AO33=0,"－",AK37/AO33)</f>
        <v>0.29069767441860467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44866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44866</v>
      </c>
      <c r="D40" s="8">
        <f>IF(MONTH(DATE(YEAR(C40),MONTH(C40),DAY(C40)+1))=MONTH($C39),DATE(YEAR(C40),MONTH(C40),DAY(C40)+1),"")</f>
        <v>44867</v>
      </c>
      <c r="E40" s="8">
        <f t="shared" ref="E40:AG40" si="17">IF(MONTH(DATE(YEAR(D40),MONTH(D40),DAY(D40)+1))=MONTH($C39),DATE(YEAR(D40),MONTH(D40),DAY(D40)+1),"")</f>
        <v>44868</v>
      </c>
      <c r="F40" s="14">
        <f t="shared" si="17"/>
        <v>44869</v>
      </c>
      <c r="G40" s="8">
        <f t="shared" si="17"/>
        <v>44870</v>
      </c>
      <c r="H40" s="8">
        <f t="shared" si="17"/>
        <v>44871</v>
      </c>
      <c r="I40" s="8">
        <f t="shared" si="17"/>
        <v>44872</v>
      </c>
      <c r="J40" s="8">
        <f>IF(MONTH(DATE(YEAR(I40),MONTH(I40),DAY(I40)+1))=MONTH($C39),DATE(YEAR(I40),MONTH(I40),DAY(I40)+1),"")</f>
        <v>44873</v>
      </c>
      <c r="K40" s="8">
        <f t="shared" si="17"/>
        <v>44874</v>
      </c>
      <c r="L40" s="8">
        <f t="shared" si="17"/>
        <v>44875</v>
      </c>
      <c r="M40" s="8">
        <f t="shared" si="17"/>
        <v>44876</v>
      </c>
      <c r="N40" s="8">
        <f t="shared" si="17"/>
        <v>44877</v>
      </c>
      <c r="O40" s="8">
        <f t="shared" si="17"/>
        <v>44878</v>
      </c>
      <c r="P40" s="8">
        <f t="shared" si="17"/>
        <v>44879</v>
      </c>
      <c r="Q40" s="8">
        <f t="shared" si="17"/>
        <v>44880</v>
      </c>
      <c r="R40" s="8">
        <f t="shared" si="17"/>
        <v>44881</v>
      </c>
      <c r="S40" s="8">
        <f t="shared" si="17"/>
        <v>44882</v>
      </c>
      <c r="T40" s="8">
        <f t="shared" si="17"/>
        <v>44883</v>
      </c>
      <c r="U40" s="8">
        <f t="shared" si="17"/>
        <v>44884</v>
      </c>
      <c r="V40" s="8">
        <f t="shared" si="17"/>
        <v>44885</v>
      </c>
      <c r="W40" s="8">
        <f t="shared" si="17"/>
        <v>44886</v>
      </c>
      <c r="X40" s="8">
        <f t="shared" si="17"/>
        <v>44887</v>
      </c>
      <c r="Y40" s="8">
        <f>IF(MONTH(DATE(YEAR(X40),MONTH(X40),DAY(X40)+1))=MONTH($C39),DATE(YEAR(X40),MONTH(X40),DAY(X40)+1),"")</f>
        <v>44888</v>
      </c>
      <c r="Z40" s="8">
        <f t="shared" si="17"/>
        <v>44889</v>
      </c>
      <c r="AA40" s="8">
        <f t="shared" si="17"/>
        <v>44890</v>
      </c>
      <c r="AB40" s="8">
        <f t="shared" si="17"/>
        <v>44891</v>
      </c>
      <c r="AC40" s="8">
        <f t="shared" si="17"/>
        <v>44892</v>
      </c>
      <c r="AD40" s="8">
        <f t="shared" si="17"/>
        <v>44893</v>
      </c>
      <c r="AE40" s="8">
        <f t="shared" si="17"/>
        <v>44894</v>
      </c>
      <c r="AF40" s="8">
        <f t="shared" si="17"/>
        <v>44895</v>
      </c>
      <c r="AG40" s="8" t="str">
        <f t="shared" si="17"/>
        <v/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8">TEXT(C40,"aaa")</f>
        <v>火</v>
      </c>
      <c r="D41" s="9" t="str">
        <f t="shared" si="18"/>
        <v>水</v>
      </c>
      <c r="E41" s="9" t="str">
        <f t="shared" si="18"/>
        <v>木</v>
      </c>
      <c r="F41" s="15" t="str">
        <f t="shared" si="18"/>
        <v>金</v>
      </c>
      <c r="G41" s="9" t="str">
        <f t="shared" si="18"/>
        <v>土</v>
      </c>
      <c r="H41" s="9" t="str">
        <f t="shared" si="18"/>
        <v>日</v>
      </c>
      <c r="I41" s="9" t="str">
        <f t="shared" si="18"/>
        <v>月</v>
      </c>
      <c r="J41" s="9" t="str">
        <f t="shared" si="18"/>
        <v>火</v>
      </c>
      <c r="K41" s="9" t="str">
        <f t="shared" si="18"/>
        <v>水</v>
      </c>
      <c r="L41" s="9" t="str">
        <f t="shared" si="18"/>
        <v>木</v>
      </c>
      <c r="M41" s="9" t="str">
        <f t="shared" si="18"/>
        <v>金</v>
      </c>
      <c r="N41" s="9" t="str">
        <f t="shared" si="18"/>
        <v>土</v>
      </c>
      <c r="O41" s="9" t="str">
        <f t="shared" si="18"/>
        <v>日</v>
      </c>
      <c r="P41" s="9" t="str">
        <f t="shared" si="18"/>
        <v>月</v>
      </c>
      <c r="Q41" s="9" t="str">
        <f t="shared" si="18"/>
        <v>火</v>
      </c>
      <c r="R41" s="9" t="str">
        <f t="shared" si="18"/>
        <v>水</v>
      </c>
      <c r="S41" s="9" t="str">
        <f t="shared" si="18"/>
        <v>木</v>
      </c>
      <c r="T41" s="9" t="str">
        <f t="shared" si="18"/>
        <v>金</v>
      </c>
      <c r="U41" s="9" t="str">
        <f t="shared" si="18"/>
        <v>土</v>
      </c>
      <c r="V41" s="9" t="str">
        <f t="shared" si="18"/>
        <v>日</v>
      </c>
      <c r="W41" s="9" t="str">
        <f t="shared" si="18"/>
        <v>月</v>
      </c>
      <c r="X41" s="9" t="str">
        <f t="shared" si="18"/>
        <v>火</v>
      </c>
      <c r="Y41" s="9" t="str">
        <f t="shared" si="18"/>
        <v>水</v>
      </c>
      <c r="Z41" s="9" t="str">
        <f t="shared" si="18"/>
        <v>木</v>
      </c>
      <c r="AA41" s="9" t="str">
        <f t="shared" si="18"/>
        <v>金</v>
      </c>
      <c r="AB41" s="9" t="str">
        <f t="shared" si="18"/>
        <v>土</v>
      </c>
      <c r="AC41" s="9" t="str">
        <f t="shared" si="18"/>
        <v>日</v>
      </c>
      <c r="AD41" s="9" t="str">
        <f t="shared" si="18"/>
        <v>月</v>
      </c>
      <c r="AE41" s="9" t="str">
        <f t="shared" si="18"/>
        <v>火</v>
      </c>
      <c r="AF41" s="9" t="str">
        <f t="shared" si="18"/>
        <v>水</v>
      </c>
      <c r="AG41" s="9" t="str">
        <f t="shared" si="18"/>
        <v/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 t="shared" ref="AM41" si="19">COUNT(C40:AG40)</f>
        <v>30</v>
      </c>
      <c r="AN41" s="84">
        <f t="shared" ref="AN41" si="20">AM41-AH41</f>
        <v>30</v>
      </c>
      <c r="AO41" s="84">
        <f>SUM(AN$7:AN45)</f>
        <v>116</v>
      </c>
      <c r="AP41" s="84">
        <f>COUNTIF(C44:AG44,"○")</f>
        <v>10</v>
      </c>
      <c r="AQ41" s="84">
        <f>SUM(AP$7:AP45)</f>
        <v>35</v>
      </c>
      <c r="AR41" s="84">
        <f>COUNTIF(C45:AG45,"○")</f>
        <v>10</v>
      </c>
      <c r="AS41" s="84">
        <f>SUM(AR$7:AR45)</f>
        <v>35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21">IFERROR(VLOOKUP(C40,祝日,3,FALSE),"")</f>
        <v/>
      </c>
      <c r="D43" s="30" t="str">
        <f t="shared" si="21"/>
        <v/>
      </c>
      <c r="E43" s="30" t="str">
        <f t="shared" si="21"/>
        <v>文化の日</v>
      </c>
      <c r="F43" s="31" t="str">
        <f t="shared" si="21"/>
        <v/>
      </c>
      <c r="G43" s="30" t="str">
        <f t="shared" si="21"/>
        <v/>
      </c>
      <c r="H43" s="30" t="str">
        <f t="shared" si="21"/>
        <v/>
      </c>
      <c r="I43" s="30" t="str">
        <f t="shared" si="21"/>
        <v/>
      </c>
      <c r="J43" s="30" t="str">
        <f t="shared" si="21"/>
        <v/>
      </c>
      <c r="K43" s="30" t="str">
        <f t="shared" si="21"/>
        <v/>
      </c>
      <c r="L43" s="30" t="str">
        <f t="shared" si="21"/>
        <v/>
      </c>
      <c r="M43" s="30" t="str">
        <f t="shared" si="21"/>
        <v/>
      </c>
      <c r="N43" s="30" t="str">
        <f t="shared" si="21"/>
        <v/>
      </c>
      <c r="O43" s="30" t="str">
        <f t="shared" si="21"/>
        <v/>
      </c>
      <c r="P43" s="30" t="str">
        <f t="shared" si="21"/>
        <v/>
      </c>
      <c r="Q43" s="30" t="str">
        <f t="shared" si="21"/>
        <v/>
      </c>
      <c r="R43" s="32" t="str">
        <f t="shared" si="21"/>
        <v/>
      </c>
      <c r="S43" s="30" t="str">
        <f t="shared" si="21"/>
        <v/>
      </c>
      <c r="T43" s="30" t="str">
        <f t="shared" si="21"/>
        <v/>
      </c>
      <c r="U43" s="30" t="str">
        <f t="shared" si="21"/>
        <v/>
      </c>
      <c r="V43" s="30" t="str">
        <f t="shared" si="21"/>
        <v/>
      </c>
      <c r="W43" s="30" t="str">
        <f t="shared" si="21"/>
        <v/>
      </c>
      <c r="X43" s="30" t="str">
        <f t="shared" si="21"/>
        <v/>
      </c>
      <c r="Y43" s="30" t="str">
        <f>IFERROR(VLOOKUP(Y40,祝日,3,FALSE),"")</f>
        <v>勤労感謝の日</v>
      </c>
      <c r="Z43" s="30" t="str">
        <f t="shared" si="21"/>
        <v/>
      </c>
      <c r="AA43" s="30" t="str">
        <f t="shared" si="21"/>
        <v/>
      </c>
      <c r="AB43" s="30" t="str">
        <f t="shared" si="21"/>
        <v/>
      </c>
      <c r="AC43" s="30" t="str">
        <f t="shared" si="21"/>
        <v/>
      </c>
      <c r="AD43" s="30" t="str">
        <f t="shared" si="21"/>
        <v/>
      </c>
      <c r="AE43" s="30" t="str">
        <f t="shared" si="21"/>
        <v/>
      </c>
      <c r="AF43" s="30" t="str">
        <f t="shared" si="21"/>
        <v/>
      </c>
      <c r="AG43" s="30" t="str">
        <f t="shared" si="21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 t="s">
        <v>43</v>
      </c>
      <c r="D44" s="27"/>
      <c r="E44" s="27" t="s">
        <v>43</v>
      </c>
      <c r="F44" s="27"/>
      <c r="G44" s="27"/>
      <c r="H44" s="27"/>
      <c r="I44" s="27" t="s">
        <v>43</v>
      </c>
      <c r="J44" s="27" t="s">
        <v>43</v>
      </c>
      <c r="K44" s="27"/>
      <c r="L44" s="27"/>
      <c r="M44" s="27"/>
      <c r="N44" s="27"/>
      <c r="O44" s="27"/>
      <c r="P44" s="27" t="s">
        <v>43</v>
      </c>
      <c r="Q44" s="27" t="s">
        <v>43</v>
      </c>
      <c r="R44" s="27"/>
      <c r="S44" s="27"/>
      <c r="T44" s="27"/>
      <c r="U44" s="27"/>
      <c r="V44" s="27"/>
      <c r="W44" s="27" t="s">
        <v>43</v>
      </c>
      <c r="X44" s="27" t="s">
        <v>43</v>
      </c>
      <c r="Y44" s="27"/>
      <c r="Z44" s="27"/>
      <c r="AA44" s="27"/>
      <c r="AB44" s="27"/>
      <c r="AC44" s="27"/>
      <c r="AD44" s="27" t="s">
        <v>43</v>
      </c>
      <c r="AE44" s="27" t="s">
        <v>43</v>
      </c>
      <c r="AF44" s="27"/>
      <c r="AG44" s="27"/>
      <c r="AH44" s="87"/>
      <c r="AI44" s="51">
        <f>AP41</f>
        <v>10</v>
      </c>
      <c r="AJ44" s="52">
        <f>IF(AN41=0,"－",AI44/AN41)</f>
        <v>0.33333333333333331</v>
      </c>
      <c r="AK44" s="55">
        <f>AQ41</f>
        <v>35</v>
      </c>
      <c r="AL44" s="56">
        <f>IF(AO41=0,"－",AK44/AO41)</f>
        <v>0.30172413793103448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 t="s">
        <v>43</v>
      </c>
      <c r="D45" s="28"/>
      <c r="E45" s="28" t="s">
        <v>43</v>
      </c>
      <c r="F45" s="28"/>
      <c r="G45" s="28"/>
      <c r="H45" s="28"/>
      <c r="I45" s="28" t="s">
        <v>43</v>
      </c>
      <c r="J45" s="28" t="s">
        <v>43</v>
      </c>
      <c r="K45" s="28"/>
      <c r="L45" s="28"/>
      <c r="M45" s="28"/>
      <c r="N45" s="28"/>
      <c r="O45" s="28"/>
      <c r="P45" s="28" t="s">
        <v>43</v>
      </c>
      <c r="Q45" s="28" t="s">
        <v>43</v>
      </c>
      <c r="R45" s="28"/>
      <c r="S45" s="28"/>
      <c r="T45" s="28"/>
      <c r="U45" s="28"/>
      <c r="V45" s="28"/>
      <c r="W45" s="28" t="s">
        <v>43</v>
      </c>
      <c r="X45" s="28" t="s">
        <v>43</v>
      </c>
      <c r="Y45" s="28"/>
      <c r="Z45" s="28"/>
      <c r="AA45" s="28"/>
      <c r="AB45" s="28"/>
      <c r="AC45" s="28"/>
      <c r="AD45" s="28" t="s">
        <v>43</v>
      </c>
      <c r="AE45" s="28" t="s">
        <v>43</v>
      </c>
      <c r="AF45" s="28"/>
      <c r="AG45" s="28"/>
      <c r="AH45" s="88"/>
      <c r="AI45" s="53">
        <f>AR41</f>
        <v>10</v>
      </c>
      <c r="AJ45" s="54">
        <f>IF(AN41=0,"－",AI45/AN41)</f>
        <v>0.33333333333333331</v>
      </c>
      <c r="AK45" s="57">
        <f>AS41</f>
        <v>35</v>
      </c>
      <c r="AL45" s="58">
        <f>IF(AO41=0,"－",AK45/AO41)</f>
        <v>0.30172413793103448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44896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44896</v>
      </c>
      <c r="D48" s="8">
        <f>IF(MONTH(DATE(YEAR(C48),MONTH(C48),DAY(C48)+1))=MONTH($C47),DATE(YEAR(C48),MONTH(C48),DAY(C48)+1),"")</f>
        <v>44897</v>
      </c>
      <c r="E48" s="8">
        <f t="shared" ref="E48:AG48" si="22">IF(MONTH(DATE(YEAR(D48),MONTH(D48),DAY(D48)+1))=MONTH($C47),DATE(YEAR(D48),MONTH(D48),DAY(D48)+1),"")</f>
        <v>44898</v>
      </c>
      <c r="F48" s="14">
        <f t="shared" si="22"/>
        <v>44899</v>
      </c>
      <c r="G48" s="8">
        <f t="shared" si="22"/>
        <v>44900</v>
      </c>
      <c r="H48" s="8">
        <f t="shared" si="22"/>
        <v>44901</v>
      </c>
      <c r="I48" s="8">
        <f t="shared" si="22"/>
        <v>44902</v>
      </c>
      <c r="J48" s="8">
        <f t="shared" si="22"/>
        <v>44903</v>
      </c>
      <c r="K48" s="8">
        <f t="shared" si="22"/>
        <v>44904</v>
      </c>
      <c r="L48" s="8">
        <f t="shared" si="22"/>
        <v>44905</v>
      </c>
      <c r="M48" s="8">
        <f t="shared" si="22"/>
        <v>44906</v>
      </c>
      <c r="N48" s="8">
        <f t="shared" si="22"/>
        <v>44907</v>
      </c>
      <c r="O48" s="8">
        <f t="shared" si="22"/>
        <v>44908</v>
      </c>
      <c r="P48" s="8">
        <f t="shared" si="22"/>
        <v>44909</v>
      </c>
      <c r="Q48" s="8">
        <f t="shared" si="22"/>
        <v>44910</v>
      </c>
      <c r="R48" s="8">
        <f t="shared" si="22"/>
        <v>44911</v>
      </c>
      <c r="S48" s="8">
        <f t="shared" si="22"/>
        <v>44912</v>
      </c>
      <c r="T48" s="8">
        <f t="shared" si="22"/>
        <v>44913</v>
      </c>
      <c r="U48" s="8">
        <f t="shared" si="22"/>
        <v>44914</v>
      </c>
      <c r="V48" s="8">
        <f t="shared" si="22"/>
        <v>44915</v>
      </c>
      <c r="W48" s="8">
        <f t="shared" si="22"/>
        <v>44916</v>
      </c>
      <c r="X48" s="8">
        <f t="shared" si="22"/>
        <v>44917</v>
      </c>
      <c r="Y48" s="8">
        <f t="shared" si="22"/>
        <v>44918</v>
      </c>
      <c r="Z48" s="8">
        <f t="shared" si="22"/>
        <v>44919</v>
      </c>
      <c r="AA48" s="8">
        <f t="shared" si="22"/>
        <v>44920</v>
      </c>
      <c r="AB48" s="8">
        <f t="shared" si="22"/>
        <v>44921</v>
      </c>
      <c r="AC48" s="8">
        <f t="shared" si="22"/>
        <v>44922</v>
      </c>
      <c r="AD48" s="8">
        <f t="shared" si="22"/>
        <v>44923</v>
      </c>
      <c r="AE48" s="8">
        <f t="shared" si="22"/>
        <v>44924</v>
      </c>
      <c r="AF48" s="8">
        <f t="shared" si="22"/>
        <v>44925</v>
      </c>
      <c r="AG48" s="8">
        <f t="shared" si="22"/>
        <v>44926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23">TEXT(C48,"aaa")</f>
        <v>木</v>
      </c>
      <c r="D49" s="9" t="str">
        <f t="shared" si="23"/>
        <v>金</v>
      </c>
      <c r="E49" s="9" t="str">
        <f t="shared" si="23"/>
        <v>土</v>
      </c>
      <c r="F49" s="15" t="str">
        <f t="shared" si="23"/>
        <v>日</v>
      </c>
      <c r="G49" s="9" t="str">
        <f t="shared" si="23"/>
        <v>月</v>
      </c>
      <c r="H49" s="9" t="str">
        <f t="shared" si="23"/>
        <v>火</v>
      </c>
      <c r="I49" s="9" t="str">
        <f t="shared" si="23"/>
        <v>水</v>
      </c>
      <c r="J49" s="9" t="str">
        <f t="shared" si="23"/>
        <v>木</v>
      </c>
      <c r="K49" s="9" t="str">
        <f t="shared" si="23"/>
        <v>金</v>
      </c>
      <c r="L49" s="9" t="str">
        <f t="shared" si="23"/>
        <v>土</v>
      </c>
      <c r="M49" s="9" t="str">
        <f t="shared" si="23"/>
        <v>日</v>
      </c>
      <c r="N49" s="9" t="str">
        <f t="shared" si="23"/>
        <v>月</v>
      </c>
      <c r="O49" s="9" t="str">
        <f t="shared" si="23"/>
        <v>火</v>
      </c>
      <c r="P49" s="9" t="str">
        <f t="shared" si="23"/>
        <v>水</v>
      </c>
      <c r="Q49" s="9" t="str">
        <f t="shared" si="23"/>
        <v>木</v>
      </c>
      <c r="R49" s="9" t="str">
        <f t="shared" si="23"/>
        <v>金</v>
      </c>
      <c r="S49" s="9" t="str">
        <f t="shared" si="23"/>
        <v>土</v>
      </c>
      <c r="T49" s="9" t="str">
        <f t="shared" si="23"/>
        <v>日</v>
      </c>
      <c r="U49" s="9" t="str">
        <f t="shared" si="23"/>
        <v>月</v>
      </c>
      <c r="V49" s="9" t="str">
        <f t="shared" si="23"/>
        <v>火</v>
      </c>
      <c r="W49" s="9" t="str">
        <f t="shared" si="23"/>
        <v>水</v>
      </c>
      <c r="X49" s="9" t="str">
        <f t="shared" si="23"/>
        <v>木</v>
      </c>
      <c r="Y49" s="9" t="str">
        <f t="shared" si="23"/>
        <v>金</v>
      </c>
      <c r="Z49" s="9" t="str">
        <f t="shared" si="23"/>
        <v>土</v>
      </c>
      <c r="AA49" s="9" t="str">
        <f t="shared" si="23"/>
        <v>日</v>
      </c>
      <c r="AB49" s="9" t="str">
        <f t="shared" si="23"/>
        <v>月</v>
      </c>
      <c r="AC49" s="9" t="str">
        <f t="shared" si="23"/>
        <v>火</v>
      </c>
      <c r="AD49" s="9" t="str">
        <f t="shared" si="23"/>
        <v>水</v>
      </c>
      <c r="AE49" s="9" t="str">
        <f t="shared" si="23"/>
        <v>木</v>
      </c>
      <c r="AF49" s="9" t="str">
        <f t="shared" si="23"/>
        <v>金</v>
      </c>
      <c r="AG49" s="9" t="str">
        <f t="shared" si="23"/>
        <v>土</v>
      </c>
      <c r="AH49" s="86">
        <f>COUNTIF(C52:AG52,"－")+COUNTIF(C52:AG52,"対象外")</f>
        <v>3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 t="shared" ref="AM49" si="24">COUNT(C48:AG48)</f>
        <v>31</v>
      </c>
      <c r="AN49" s="84">
        <f t="shared" ref="AN49" si="25">AM49-AH49</f>
        <v>28</v>
      </c>
      <c r="AO49" s="84">
        <f>SUM(AN$7:AN53)</f>
        <v>144</v>
      </c>
      <c r="AP49" s="84">
        <f>COUNTIF(C52:AG52,"○")</f>
        <v>8</v>
      </c>
      <c r="AQ49" s="84">
        <f>SUM(AP$7:AP53)</f>
        <v>43</v>
      </c>
      <c r="AR49" s="84">
        <f>COUNTIF(C53:AG53,"○")</f>
        <v>8</v>
      </c>
      <c r="AS49" s="84">
        <f>SUM(AR$7:AR53)</f>
        <v>43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 t="s">
        <v>45</v>
      </c>
      <c r="AF50" s="37" t="s">
        <v>45</v>
      </c>
      <c r="AG50" s="37" t="s">
        <v>45</v>
      </c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26">IFERROR(VLOOKUP(C48,祝日,3,FALSE),"")</f>
        <v/>
      </c>
      <c r="D51" s="30" t="str">
        <f t="shared" si="26"/>
        <v/>
      </c>
      <c r="E51" s="30" t="str">
        <f t="shared" si="26"/>
        <v/>
      </c>
      <c r="F51" s="31" t="str">
        <f t="shared" si="26"/>
        <v/>
      </c>
      <c r="G51" s="30" t="str">
        <f t="shared" si="26"/>
        <v/>
      </c>
      <c r="H51" s="30" t="str">
        <f t="shared" si="26"/>
        <v/>
      </c>
      <c r="I51" s="30" t="str">
        <f t="shared" si="26"/>
        <v/>
      </c>
      <c r="J51" s="30" t="str">
        <f t="shared" si="26"/>
        <v/>
      </c>
      <c r="K51" s="30" t="str">
        <f t="shared" si="26"/>
        <v/>
      </c>
      <c r="L51" s="30" t="str">
        <f t="shared" si="26"/>
        <v/>
      </c>
      <c r="M51" s="30" t="str">
        <f t="shared" si="26"/>
        <v/>
      </c>
      <c r="N51" s="30" t="str">
        <f t="shared" si="26"/>
        <v/>
      </c>
      <c r="O51" s="30" t="str">
        <f t="shared" si="26"/>
        <v/>
      </c>
      <c r="P51" s="30" t="str">
        <f t="shared" si="26"/>
        <v/>
      </c>
      <c r="Q51" s="30" t="str">
        <f t="shared" si="26"/>
        <v/>
      </c>
      <c r="R51" s="32" t="str">
        <f t="shared" si="26"/>
        <v/>
      </c>
      <c r="S51" s="30" t="str">
        <f t="shared" si="26"/>
        <v/>
      </c>
      <c r="T51" s="30" t="str">
        <f t="shared" si="26"/>
        <v/>
      </c>
      <c r="U51" s="30" t="str">
        <f t="shared" si="26"/>
        <v/>
      </c>
      <c r="V51" s="30" t="str">
        <f t="shared" si="26"/>
        <v/>
      </c>
      <c r="W51" s="30" t="str">
        <f t="shared" si="26"/>
        <v/>
      </c>
      <c r="X51" s="30" t="str">
        <f t="shared" si="26"/>
        <v/>
      </c>
      <c r="Y51" s="30" t="str">
        <f t="shared" si="26"/>
        <v/>
      </c>
      <c r="Z51" s="30" t="str">
        <f t="shared" si="26"/>
        <v/>
      </c>
      <c r="AA51" s="30" t="str">
        <f t="shared" si="26"/>
        <v/>
      </c>
      <c r="AB51" s="30" t="str">
        <f t="shared" si="26"/>
        <v/>
      </c>
      <c r="AC51" s="30" t="str">
        <f t="shared" si="26"/>
        <v/>
      </c>
      <c r="AD51" s="30" t="str">
        <f t="shared" si="26"/>
        <v/>
      </c>
      <c r="AE51" s="30" t="str">
        <f t="shared" si="26"/>
        <v/>
      </c>
      <c r="AF51" s="30" t="str">
        <f t="shared" si="26"/>
        <v/>
      </c>
      <c r="AG51" s="30" t="str">
        <f t="shared" si="26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 t="s">
        <v>43</v>
      </c>
      <c r="H52" s="27" t="s">
        <v>43</v>
      </c>
      <c r="I52" s="27"/>
      <c r="J52" s="27"/>
      <c r="K52" s="27"/>
      <c r="L52" s="27"/>
      <c r="M52" s="27"/>
      <c r="N52" s="27" t="s">
        <v>43</v>
      </c>
      <c r="O52" s="27" t="s">
        <v>43</v>
      </c>
      <c r="P52" s="27"/>
      <c r="Q52" s="27"/>
      <c r="R52" s="27"/>
      <c r="S52" s="27"/>
      <c r="T52" s="27"/>
      <c r="U52" s="27" t="s">
        <v>43</v>
      </c>
      <c r="V52" s="27" t="s">
        <v>43</v>
      </c>
      <c r="W52" s="27"/>
      <c r="X52" s="27"/>
      <c r="Y52" s="27"/>
      <c r="Z52" s="27"/>
      <c r="AA52" s="27"/>
      <c r="AB52" s="27" t="s">
        <v>43</v>
      </c>
      <c r="AC52" s="27" t="s">
        <v>43</v>
      </c>
      <c r="AD52" s="27"/>
      <c r="AE52" s="27" t="s">
        <v>40</v>
      </c>
      <c r="AF52" s="27" t="s">
        <v>40</v>
      </c>
      <c r="AG52" s="27" t="s">
        <v>40</v>
      </c>
      <c r="AH52" s="87"/>
      <c r="AI52" s="51">
        <f>AP49</f>
        <v>8</v>
      </c>
      <c r="AJ52" s="52">
        <f>IF(AN49=0,"－",AI52/AN49)</f>
        <v>0.2857142857142857</v>
      </c>
      <c r="AK52" s="55">
        <f>AQ49</f>
        <v>43</v>
      </c>
      <c r="AL52" s="56">
        <f>IF(AO49=0,"－",AK52/AO49)</f>
        <v>0.2986111111111111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 t="s">
        <v>43</v>
      </c>
      <c r="H53" s="28" t="s">
        <v>43</v>
      </c>
      <c r="I53" s="28"/>
      <c r="J53" s="28"/>
      <c r="K53" s="28"/>
      <c r="L53" s="28"/>
      <c r="M53" s="28"/>
      <c r="N53" s="28" t="s">
        <v>43</v>
      </c>
      <c r="O53" s="28" t="s">
        <v>43</v>
      </c>
      <c r="P53" s="28"/>
      <c r="Q53" s="28"/>
      <c r="R53" s="28"/>
      <c r="S53" s="28"/>
      <c r="T53" s="28"/>
      <c r="U53" s="28" t="s">
        <v>43</v>
      </c>
      <c r="V53" s="28" t="s">
        <v>43</v>
      </c>
      <c r="W53" s="28"/>
      <c r="X53" s="28"/>
      <c r="Y53" s="28"/>
      <c r="Z53" s="28"/>
      <c r="AA53" s="28"/>
      <c r="AB53" s="28" t="s">
        <v>43</v>
      </c>
      <c r="AC53" s="28" t="s">
        <v>43</v>
      </c>
      <c r="AD53" s="28"/>
      <c r="AE53" s="28"/>
      <c r="AF53" s="28"/>
      <c r="AG53" s="28"/>
      <c r="AH53" s="88"/>
      <c r="AI53" s="53">
        <f>AR49</f>
        <v>8</v>
      </c>
      <c r="AJ53" s="54">
        <f>IF(AN49=0,"－",AI53/AN49)</f>
        <v>0.2857142857142857</v>
      </c>
      <c r="AK53" s="57">
        <f>AS49</f>
        <v>43</v>
      </c>
      <c r="AL53" s="58">
        <f>IF(AO49=0,"－",AK53/AO49)</f>
        <v>0.2986111111111111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44927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44927</v>
      </c>
      <c r="D56" s="8">
        <f>IF(MONTH(DATE(YEAR(C56),MONTH(C56),DAY(C56)+1))=MONTH($C55),DATE(YEAR(C56),MONTH(C56),DAY(C56)+1),"")</f>
        <v>44928</v>
      </c>
      <c r="E56" s="8">
        <f t="shared" ref="E56:AG56" si="27">IF(MONTH(DATE(YEAR(D56),MONTH(D56),DAY(D56)+1))=MONTH($C55),DATE(YEAR(D56),MONTH(D56),DAY(D56)+1),"")</f>
        <v>44929</v>
      </c>
      <c r="F56" s="14">
        <f t="shared" si="27"/>
        <v>44930</v>
      </c>
      <c r="G56" s="8">
        <f t="shared" si="27"/>
        <v>44931</v>
      </c>
      <c r="H56" s="8">
        <f t="shared" si="27"/>
        <v>44932</v>
      </c>
      <c r="I56" s="8">
        <f t="shared" si="27"/>
        <v>44933</v>
      </c>
      <c r="J56" s="8">
        <f t="shared" si="27"/>
        <v>44934</v>
      </c>
      <c r="K56" s="8">
        <f t="shared" si="27"/>
        <v>44935</v>
      </c>
      <c r="L56" s="8">
        <f t="shared" si="27"/>
        <v>44936</v>
      </c>
      <c r="M56" s="8">
        <f t="shared" si="27"/>
        <v>44937</v>
      </c>
      <c r="N56" s="8">
        <f t="shared" si="27"/>
        <v>44938</v>
      </c>
      <c r="O56" s="8">
        <f t="shared" si="27"/>
        <v>44939</v>
      </c>
      <c r="P56" s="8">
        <f t="shared" si="27"/>
        <v>44940</v>
      </c>
      <c r="Q56" s="8">
        <f t="shared" si="27"/>
        <v>44941</v>
      </c>
      <c r="R56" s="8">
        <f t="shared" si="27"/>
        <v>44942</v>
      </c>
      <c r="S56" s="8">
        <f t="shared" si="27"/>
        <v>44943</v>
      </c>
      <c r="T56" s="8">
        <f t="shared" si="27"/>
        <v>44944</v>
      </c>
      <c r="U56" s="8">
        <f t="shared" si="27"/>
        <v>44945</v>
      </c>
      <c r="V56" s="8">
        <f t="shared" si="27"/>
        <v>44946</v>
      </c>
      <c r="W56" s="8">
        <f t="shared" si="27"/>
        <v>44947</v>
      </c>
      <c r="X56" s="8">
        <f t="shared" si="27"/>
        <v>44948</v>
      </c>
      <c r="Y56" s="8">
        <f t="shared" si="27"/>
        <v>44949</v>
      </c>
      <c r="Z56" s="8">
        <f t="shared" si="27"/>
        <v>44950</v>
      </c>
      <c r="AA56" s="8">
        <f t="shared" si="27"/>
        <v>44951</v>
      </c>
      <c r="AB56" s="8">
        <f t="shared" si="27"/>
        <v>44952</v>
      </c>
      <c r="AC56" s="8">
        <f t="shared" si="27"/>
        <v>44953</v>
      </c>
      <c r="AD56" s="8">
        <f t="shared" si="27"/>
        <v>44954</v>
      </c>
      <c r="AE56" s="8">
        <f t="shared" si="27"/>
        <v>44955</v>
      </c>
      <c r="AF56" s="8">
        <f t="shared" si="27"/>
        <v>44956</v>
      </c>
      <c r="AG56" s="8">
        <f t="shared" si="27"/>
        <v>44957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28">TEXT(C56,"aaa")</f>
        <v>日</v>
      </c>
      <c r="D57" s="9" t="str">
        <f t="shared" si="28"/>
        <v>月</v>
      </c>
      <c r="E57" s="9" t="str">
        <f t="shared" si="28"/>
        <v>火</v>
      </c>
      <c r="F57" s="15" t="str">
        <f t="shared" si="28"/>
        <v>水</v>
      </c>
      <c r="G57" s="9" t="str">
        <f t="shared" si="28"/>
        <v>木</v>
      </c>
      <c r="H57" s="9" t="str">
        <f t="shared" si="28"/>
        <v>金</v>
      </c>
      <c r="I57" s="9" t="str">
        <f t="shared" si="28"/>
        <v>土</v>
      </c>
      <c r="J57" s="9" t="str">
        <f t="shared" si="28"/>
        <v>日</v>
      </c>
      <c r="K57" s="9" t="str">
        <f t="shared" si="28"/>
        <v>月</v>
      </c>
      <c r="L57" s="9" t="str">
        <f t="shared" si="28"/>
        <v>火</v>
      </c>
      <c r="M57" s="9" t="str">
        <f t="shared" si="28"/>
        <v>水</v>
      </c>
      <c r="N57" s="9" t="str">
        <f t="shared" si="28"/>
        <v>木</v>
      </c>
      <c r="O57" s="9" t="str">
        <f t="shared" si="28"/>
        <v>金</v>
      </c>
      <c r="P57" s="9" t="str">
        <f t="shared" si="28"/>
        <v>土</v>
      </c>
      <c r="Q57" s="9" t="str">
        <f t="shared" si="28"/>
        <v>日</v>
      </c>
      <c r="R57" s="9" t="str">
        <f t="shared" si="28"/>
        <v>月</v>
      </c>
      <c r="S57" s="9" t="str">
        <f t="shared" si="28"/>
        <v>火</v>
      </c>
      <c r="T57" s="9" t="str">
        <f t="shared" si="28"/>
        <v>水</v>
      </c>
      <c r="U57" s="9" t="str">
        <f t="shared" si="28"/>
        <v>木</v>
      </c>
      <c r="V57" s="9" t="str">
        <f t="shared" si="28"/>
        <v>金</v>
      </c>
      <c r="W57" s="9" t="str">
        <f t="shared" si="28"/>
        <v>土</v>
      </c>
      <c r="X57" s="9" t="str">
        <f t="shared" si="28"/>
        <v>日</v>
      </c>
      <c r="Y57" s="9" t="str">
        <f t="shared" si="28"/>
        <v>月</v>
      </c>
      <c r="Z57" s="9" t="str">
        <f t="shared" si="28"/>
        <v>火</v>
      </c>
      <c r="AA57" s="9" t="str">
        <f t="shared" si="28"/>
        <v>水</v>
      </c>
      <c r="AB57" s="9" t="str">
        <f t="shared" si="28"/>
        <v>木</v>
      </c>
      <c r="AC57" s="9" t="str">
        <f t="shared" si="28"/>
        <v>金</v>
      </c>
      <c r="AD57" s="9" t="str">
        <f t="shared" si="28"/>
        <v>土</v>
      </c>
      <c r="AE57" s="9" t="str">
        <f t="shared" si="28"/>
        <v>日</v>
      </c>
      <c r="AF57" s="9" t="str">
        <f t="shared" si="28"/>
        <v>月</v>
      </c>
      <c r="AG57" s="9" t="str">
        <f t="shared" si="28"/>
        <v>火</v>
      </c>
      <c r="AH57" s="86">
        <f>COUNTIF(C60:AG60,"－")+COUNTIF(C60:AG60,"対象外")</f>
        <v>3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 t="shared" ref="AM57" si="29">COUNT(C56:AG56)</f>
        <v>31</v>
      </c>
      <c r="AN57" s="84">
        <f t="shared" ref="AN57" si="30">AM57-AH57</f>
        <v>28</v>
      </c>
      <c r="AO57" s="84">
        <f>SUM(AN$7:AN61)</f>
        <v>172</v>
      </c>
      <c r="AP57" s="84">
        <f>COUNTIF(C60:AG60,"○")</f>
        <v>8</v>
      </c>
      <c r="AQ57" s="84">
        <f>SUM(AP$7:AP61)</f>
        <v>51</v>
      </c>
      <c r="AR57" s="84">
        <f>COUNTIF(C61:AG61,"○")</f>
        <v>8</v>
      </c>
      <c r="AS57" s="84">
        <f>SUM(AR$7:AR61)</f>
        <v>51</v>
      </c>
    </row>
    <row r="58" spans="2:45" ht="35.25" customHeight="1" x14ac:dyDescent="0.15">
      <c r="B58" s="76" t="s">
        <v>19</v>
      </c>
      <c r="C58" s="37" t="s">
        <v>45</v>
      </c>
      <c r="D58" s="37" t="s">
        <v>45</v>
      </c>
      <c r="E58" s="37" t="s">
        <v>45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 t="s">
        <v>44</v>
      </c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31">IFERROR(VLOOKUP(C56,祝日,3,FALSE),"")</f>
        <v>元日</v>
      </c>
      <c r="D59" s="30" t="str">
        <f t="shared" si="31"/>
        <v>振替休日</v>
      </c>
      <c r="E59" s="30" t="str">
        <f t="shared" si="31"/>
        <v/>
      </c>
      <c r="F59" s="31" t="str">
        <f t="shared" si="31"/>
        <v/>
      </c>
      <c r="G59" s="30" t="str">
        <f t="shared" si="31"/>
        <v/>
      </c>
      <c r="H59" s="30" t="str">
        <f t="shared" si="31"/>
        <v/>
      </c>
      <c r="I59" s="30" t="str">
        <f t="shared" si="31"/>
        <v/>
      </c>
      <c r="J59" s="30" t="str">
        <f t="shared" si="31"/>
        <v/>
      </c>
      <c r="K59" s="30" t="str">
        <f>IFERROR(VLOOKUP(K56,祝日,3,FALSE),"")</f>
        <v>成人の日</v>
      </c>
      <c r="L59" s="30" t="str">
        <f t="shared" si="31"/>
        <v/>
      </c>
      <c r="M59" s="30" t="str">
        <f t="shared" si="31"/>
        <v/>
      </c>
      <c r="N59" s="30" t="str">
        <f t="shared" si="31"/>
        <v/>
      </c>
      <c r="O59" s="30" t="str">
        <f t="shared" si="31"/>
        <v/>
      </c>
      <c r="P59" s="30" t="str">
        <f t="shared" si="31"/>
        <v/>
      </c>
      <c r="Q59" s="30" t="str">
        <f t="shared" si="31"/>
        <v/>
      </c>
      <c r="R59" s="32" t="str">
        <f t="shared" si="31"/>
        <v/>
      </c>
      <c r="S59" s="30" t="str">
        <f t="shared" si="31"/>
        <v/>
      </c>
      <c r="T59" s="30" t="str">
        <f t="shared" si="31"/>
        <v/>
      </c>
      <c r="U59" s="30" t="str">
        <f t="shared" si="31"/>
        <v/>
      </c>
      <c r="V59" s="30" t="str">
        <f t="shared" si="31"/>
        <v/>
      </c>
      <c r="W59" s="30" t="str">
        <f t="shared" si="31"/>
        <v/>
      </c>
      <c r="X59" s="30" t="str">
        <f t="shared" si="31"/>
        <v/>
      </c>
      <c r="Y59" s="30" t="str">
        <f t="shared" si="31"/>
        <v/>
      </c>
      <c r="Z59" s="30" t="str">
        <f t="shared" si="31"/>
        <v/>
      </c>
      <c r="AA59" s="30" t="str">
        <f t="shared" si="31"/>
        <v/>
      </c>
      <c r="AB59" s="30" t="str">
        <f t="shared" si="31"/>
        <v/>
      </c>
      <c r="AC59" s="30" t="str">
        <f t="shared" si="31"/>
        <v/>
      </c>
      <c r="AD59" s="30" t="str">
        <f t="shared" si="31"/>
        <v/>
      </c>
      <c r="AE59" s="30" t="str">
        <f t="shared" si="31"/>
        <v/>
      </c>
      <c r="AF59" s="30" t="str">
        <f t="shared" si="31"/>
        <v/>
      </c>
      <c r="AG59" s="30" t="str">
        <f t="shared" si="31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 t="s">
        <v>40</v>
      </c>
      <c r="D60" s="27" t="s">
        <v>40</v>
      </c>
      <c r="E60" s="27" t="s">
        <v>40</v>
      </c>
      <c r="F60" s="27"/>
      <c r="G60" s="27"/>
      <c r="H60" s="27"/>
      <c r="I60" s="27"/>
      <c r="J60" s="27"/>
      <c r="K60" s="27" t="s">
        <v>43</v>
      </c>
      <c r="L60" s="27" t="s">
        <v>43</v>
      </c>
      <c r="M60" s="27"/>
      <c r="N60" s="27"/>
      <c r="O60" s="27"/>
      <c r="P60" s="27"/>
      <c r="Q60" s="27"/>
      <c r="R60" s="27" t="s">
        <v>43</v>
      </c>
      <c r="S60" s="27" t="s">
        <v>43</v>
      </c>
      <c r="T60" s="27"/>
      <c r="U60" s="27"/>
      <c r="V60" s="27"/>
      <c r="W60" s="27"/>
      <c r="X60" s="27"/>
      <c r="Y60" s="27" t="s">
        <v>43</v>
      </c>
      <c r="Z60" s="27" t="s">
        <v>43</v>
      </c>
      <c r="AA60" s="27"/>
      <c r="AB60" s="27"/>
      <c r="AC60" s="27"/>
      <c r="AD60" s="27"/>
      <c r="AE60" s="27"/>
      <c r="AF60" s="27" t="s">
        <v>43</v>
      </c>
      <c r="AG60" s="27" t="s">
        <v>43</v>
      </c>
      <c r="AH60" s="87"/>
      <c r="AI60" s="51">
        <f>AP57</f>
        <v>8</v>
      </c>
      <c r="AJ60" s="52">
        <f>IF(AN57=0,"－",AI60/AN57)</f>
        <v>0.2857142857142857</v>
      </c>
      <c r="AK60" s="55">
        <f>AQ57</f>
        <v>51</v>
      </c>
      <c r="AL60" s="56">
        <f>IF(AO57=0,"－",AK60/AO57)</f>
        <v>0.29651162790697677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 t="s">
        <v>43</v>
      </c>
      <c r="L61" s="28" t="s">
        <v>43</v>
      </c>
      <c r="M61" s="28"/>
      <c r="N61" s="28"/>
      <c r="O61" s="28"/>
      <c r="P61" s="28"/>
      <c r="Q61" s="28"/>
      <c r="R61" s="28"/>
      <c r="S61" s="28" t="s">
        <v>43</v>
      </c>
      <c r="T61" s="28" t="s">
        <v>43</v>
      </c>
      <c r="U61" s="28"/>
      <c r="V61" s="28"/>
      <c r="W61" s="28"/>
      <c r="X61" s="28"/>
      <c r="Y61" s="28" t="s">
        <v>43</v>
      </c>
      <c r="Z61" s="28" t="s">
        <v>43</v>
      </c>
      <c r="AA61" s="28"/>
      <c r="AB61" s="28"/>
      <c r="AC61" s="28"/>
      <c r="AD61" s="28"/>
      <c r="AE61" s="28"/>
      <c r="AF61" s="28" t="s">
        <v>43</v>
      </c>
      <c r="AG61" s="28" t="s">
        <v>43</v>
      </c>
      <c r="AH61" s="88"/>
      <c r="AI61" s="53">
        <f>AR57</f>
        <v>8</v>
      </c>
      <c r="AJ61" s="54">
        <f>IF(AN57=0,"－",AI61/AN57)</f>
        <v>0.2857142857142857</v>
      </c>
      <c r="AK61" s="57">
        <f>AS57</f>
        <v>51</v>
      </c>
      <c r="AL61" s="58">
        <f>IF(AO57=0,"－",AK61/AO57)</f>
        <v>0.29651162790697677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44958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44958</v>
      </c>
      <c r="D64" s="8">
        <f>IF(MONTH(DATE(YEAR(C64),MONTH(C64),DAY(C64)+1))=MONTH($C63),DATE(YEAR(C64),MONTH(C64),DAY(C64)+1),"")</f>
        <v>44959</v>
      </c>
      <c r="E64" s="8">
        <f t="shared" ref="E64:AG64" si="32">IF(MONTH(DATE(YEAR(D64),MONTH(D64),DAY(D64)+1))=MONTH($C63),DATE(YEAR(D64),MONTH(D64),DAY(D64)+1),"")</f>
        <v>44960</v>
      </c>
      <c r="F64" s="14">
        <f t="shared" si="32"/>
        <v>44961</v>
      </c>
      <c r="G64" s="8">
        <f t="shared" si="32"/>
        <v>44962</v>
      </c>
      <c r="H64" s="8">
        <f t="shared" si="32"/>
        <v>44963</v>
      </c>
      <c r="I64" s="8">
        <f t="shared" si="32"/>
        <v>44964</v>
      </c>
      <c r="J64" s="8">
        <f t="shared" si="32"/>
        <v>44965</v>
      </c>
      <c r="K64" s="8">
        <f t="shared" si="32"/>
        <v>44966</v>
      </c>
      <c r="L64" s="8">
        <f t="shared" si="32"/>
        <v>44967</v>
      </c>
      <c r="M64" s="8">
        <f t="shared" si="32"/>
        <v>44968</v>
      </c>
      <c r="N64" s="8">
        <f t="shared" si="32"/>
        <v>44969</v>
      </c>
      <c r="O64" s="8">
        <f t="shared" si="32"/>
        <v>44970</v>
      </c>
      <c r="P64" s="8">
        <f t="shared" si="32"/>
        <v>44971</v>
      </c>
      <c r="Q64" s="8">
        <f t="shared" si="32"/>
        <v>44972</v>
      </c>
      <c r="R64" s="8">
        <f t="shared" si="32"/>
        <v>44973</v>
      </c>
      <c r="S64" s="8">
        <f t="shared" si="32"/>
        <v>44974</v>
      </c>
      <c r="T64" s="8">
        <f t="shared" si="32"/>
        <v>44975</v>
      </c>
      <c r="U64" s="8">
        <f t="shared" si="32"/>
        <v>44976</v>
      </c>
      <c r="V64" s="8">
        <f t="shared" si="32"/>
        <v>44977</v>
      </c>
      <c r="W64" s="8">
        <f t="shared" si="32"/>
        <v>44978</v>
      </c>
      <c r="X64" s="8">
        <f t="shared" si="32"/>
        <v>44979</v>
      </c>
      <c r="Y64" s="8">
        <f t="shared" si="32"/>
        <v>44980</v>
      </c>
      <c r="Z64" s="8">
        <f t="shared" si="32"/>
        <v>44981</v>
      </c>
      <c r="AA64" s="8">
        <f t="shared" si="32"/>
        <v>44982</v>
      </c>
      <c r="AB64" s="8">
        <f t="shared" si="32"/>
        <v>44983</v>
      </c>
      <c r="AC64" s="8">
        <f t="shared" si="32"/>
        <v>44984</v>
      </c>
      <c r="AD64" s="8">
        <f t="shared" si="32"/>
        <v>44985</v>
      </c>
      <c r="AE64" s="8" t="str">
        <f t="shared" si="32"/>
        <v/>
      </c>
      <c r="AF64" s="8" t="e">
        <f t="shared" si="32"/>
        <v>#VALUE!</v>
      </c>
      <c r="AG64" s="8" t="e">
        <f t="shared" si="32"/>
        <v>#VALUE!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33">TEXT(C64,"aaa")</f>
        <v>水</v>
      </c>
      <c r="D65" s="9" t="str">
        <f t="shared" si="33"/>
        <v>木</v>
      </c>
      <c r="E65" s="9" t="str">
        <f t="shared" si="33"/>
        <v>金</v>
      </c>
      <c r="F65" s="15" t="str">
        <f t="shared" si="33"/>
        <v>土</v>
      </c>
      <c r="G65" s="9" t="str">
        <f t="shared" si="33"/>
        <v>日</v>
      </c>
      <c r="H65" s="9" t="str">
        <f t="shared" si="33"/>
        <v>月</v>
      </c>
      <c r="I65" s="9" t="str">
        <f t="shared" si="33"/>
        <v>火</v>
      </c>
      <c r="J65" s="9" t="str">
        <f t="shared" si="33"/>
        <v>水</v>
      </c>
      <c r="K65" s="9" t="str">
        <f t="shared" si="33"/>
        <v>木</v>
      </c>
      <c r="L65" s="9" t="str">
        <f t="shared" si="33"/>
        <v>金</v>
      </c>
      <c r="M65" s="9" t="str">
        <f t="shared" si="33"/>
        <v>土</v>
      </c>
      <c r="N65" s="9" t="str">
        <f t="shared" si="33"/>
        <v>日</v>
      </c>
      <c r="O65" s="9" t="str">
        <f t="shared" si="33"/>
        <v>月</v>
      </c>
      <c r="P65" s="9" t="str">
        <f t="shared" si="33"/>
        <v>火</v>
      </c>
      <c r="Q65" s="9" t="str">
        <f t="shared" si="33"/>
        <v>水</v>
      </c>
      <c r="R65" s="9" t="str">
        <f t="shared" si="33"/>
        <v>木</v>
      </c>
      <c r="S65" s="9" t="str">
        <f t="shared" si="33"/>
        <v>金</v>
      </c>
      <c r="T65" s="9" t="str">
        <f t="shared" si="33"/>
        <v>土</v>
      </c>
      <c r="U65" s="9" t="str">
        <f t="shared" si="33"/>
        <v>日</v>
      </c>
      <c r="V65" s="9" t="str">
        <f t="shared" si="33"/>
        <v>月</v>
      </c>
      <c r="W65" s="9" t="str">
        <f t="shared" si="33"/>
        <v>火</v>
      </c>
      <c r="X65" s="9" t="str">
        <f t="shared" si="33"/>
        <v>水</v>
      </c>
      <c r="Y65" s="9" t="str">
        <f t="shared" si="33"/>
        <v>木</v>
      </c>
      <c r="Z65" s="9" t="str">
        <f t="shared" si="33"/>
        <v>金</v>
      </c>
      <c r="AA65" s="9" t="str">
        <f t="shared" si="33"/>
        <v>土</v>
      </c>
      <c r="AB65" s="9" t="str">
        <f t="shared" si="33"/>
        <v>日</v>
      </c>
      <c r="AC65" s="9" t="str">
        <f t="shared" si="33"/>
        <v>月</v>
      </c>
      <c r="AD65" s="9" t="str">
        <f t="shared" si="33"/>
        <v>火</v>
      </c>
      <c r="AE65" s="9" t="str">
        <f t="shared" si="33"/>
        <v/>
      </c>
      <c r="AF65" s="9" t="e">
        <f t="shared" si="33"/>
        <v>#VALUE!</v>
      </c>
      <c r="AG65" s="9" t="e">
        <f t="shared" si="33"/>
        <v>#VALUE!</v>
      </c>
      <c r="AH65" s="86">
        <f>COUNTIF(C68:AG68,"－")+COUNTIF(C68:AG68,"対象外")</f>
        <v>23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 t="shared" ref="AM65" si="34">COUNT(C64:AG64)</f>
        <v>28</v>
      </c>
      <c r="AN65" s="84">
        <f t="shared" ref="AN65" si="35">AM65-AH65</f>
        <v>5</v>
      </c>
      <c r="AO65" s="84">
        <f>SUM(AN$7:AN69)</f>
        <v>177</v>
      </c>
      <c r="AP65" s="84">
        <f>COUNTIF(C68:AG68,"○")</f>
        <v>0</v>
      </c>
      <c r="AQ65" s="84">
        <f>SUM(AP$7:AP69)</f>
        <v>51</v>
      </c>
      <c r="AR65" s="84">
        <f>COUNTIF(C69:AG69,"○")</f>
        <v>0</v>
      </c>
      <c r="AS65" s="84">
        <f>SUM(AR$7:AR69)</f>
        <v>51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 t="s">
        <v>46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 t="s">
        <v>47</v>
      </c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36">IFERROR(VLOOKUP(C64,祝日,3,FALSE),"")</f>
        <v/>
      </c>
      <c r="D67" s="30" t="str">
        <f t="shared" si="36"/>
        <v/>
      </c>
      <c r="E67" s="30" t="str">
        <f t="shared" si="36"/>
        <v/>
      </c>
      <c r="F67" s="31" t="str">
        <f t="shared" si="36"/>
        <v/>
      </c>
      <c r="G67" s="30" t="str">
        <f t="shared" si="36"/>
        <v/>
      </c>
      <c r="H67" s="30" t="str">
        <f t="shared" si="36"/>
        <v/>
      </c>
      <c r="I67" s="30" t="str">
        <f t="shared" si="36"/>
        <v/>
      </c>
      <c r="J67" s="30" t="str">
        <f t="shared" si="36"/>
        <v/>
      </c>
      <c r="K67" s="30" t="str">
        <f t="shared" si="36"/>
        <v/>
      </c>
      <c r="L67" s="30" t="str">
        <f t="shared" si="36"/>
        <v/>
      </c>
      <c r="M67" s="30" t="str">
        <f t="shared" si="36"/>
        <v>建国記念の日</v>
      </c>
      <c r="N67" s="30" t="str">
        <f t="shared" si="36"/>
        <v/>
      </c>
      <c r="O67" s="30" t="str">
        <f t="shared" si="36"/>
        <v/>
      </c>
      <c r="P67" s="30" t="str">
        <f t="shared" si="36"/>
        <v/>
      </c>
      <c r="Q67" s="30" t="str">
        <f t="shared" si="36"/>
        <v/>
      </c>
      <c r="R67" s="32" t="str">
        <f t="shared" si="36"/>
        <v/>
      </c>
      <c r="S67" s="30" t="str">
        <f t="shared" si="36"/>
        <v/>
      </c>
      <c r="T67" s="30" t="str">
        <f t="shared" si="36"/>
        <v/>
      </c>
      <c r="U67" s="30" t="str">
        <f t="shared" si="36"/>
        <v/>
      </c>
      <c r="V67" s="30" t="str">
        <f t="shared" si="36"/>
        <v/>
      </c>
      <c r="W67" s="30" t="str">
        <f t="shared" si="36"/>
        <v/>
      </c>
      <c r="X67" s="30" t="str">
        <f t="shared" si="36"/>
        <v/>
      </c>
      <c r="Y67" s="30" t="str">
        <f t="shared" si="36"/>
        <v>天皇誕生日</v>
      </c>
      <c r="Z67" s="30" t="str">
        <f t="shared" si="36"/>
        <v/>
      </c>
      <c r="AA67" s="30" t="str">
        <f t="shared" si="36"/>
        <v/>
      </c>
      <c r="AB67" s="30" t="str">
        <f t="shared" si="36"/>
        <v/>
      </c>
      <c r="AC67" s="30" t="str">
        <f t="shared" si="36"/>
        <v/>
      </c>
      <c r="AD67" s="30" t="str">
        <f t="shared" si="36"/>
        <v/>
      </c>
      <c r="AE67" s="30" t="str">
        <f t="shared" si="36"/>
        <v/>
      </c>
      <c r="AF67" s="30" t="str">
        <f t="shared" si="36"/>
        <v/>
      </c>
      <c r="AG67" s="30" t="str">
        <f t="shared" si="36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 t="s">
        <v>40</v>
      </c>
      <c r="I68" s="27" t="s">
        <v>40</v>
      </c>
      <c r="J68" s="27" t="s">
        <v>40</v>
      </c>
      <c r="K68" s="27" t="s">
        <v>40</v>
      </c>
      <c r="L68" s="27" t="s">
        <v>40</v>
      </c>
      <c r="M68" s="27" t="s">
        <v>40</v>
      </c>
      <c r="N68" s="27" t="s">
        <v>40</v>
      </c>
      <c r="O68" s="27" t="s">
        <v>40</v>
      </c>
      <c r="P68" s="27" t="s">
        <v>40</v>
      </c>
      <c r="Q68" s="27" t="s">
        <v>40</v>
      </c>
      <c r="R68" s="27" t="s">
        <v>40</v>
      </c>
      <c r="S68" s="27" t="s">
        <v>40</v>
      </c>
      <c r="T68" s="27" t="s">
        <v>40</v>
      </c>
      <c r="U68" s="27" t="s">
        <v>40</v>
      </c>
      <c r="V68" s="27" t="s">
        <v>40</v>
      </c>
      <c r="W68" s="27" t="s">
        <v>40</v>
      </c>
      <c r="X68" s="27" t="s">
        <v>40</v>
      </c>
      <c r="Y68" s="27" t="s">
        <v>40</v>
      </c>
      <c r="Z68" s="27" t="s">
        <v>40</v>
      </c>
      <c r="AA68" s="27" t="s">
        <v>40</v>
      </c>
      <c r="AB68" s="27" t="s">
        <v>39</v>
      </c>
      <c r="AC68" s="27" t="s">
        <v>39</v>
      </c>
      <c r="AD68" s="27" t="s">
        <v>39</v>
      </c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51</v>
      </c>
      <c r="AL68" s="56">
        <f>IF(AO65=0,"－",AK68/AO65)</f>
        <v>0.28813559322033899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51</v>
      </c>
      <c r="AL69" s="58">
        <f>IF(AO65=0,"－",AK69/AO65)</f>
        <v>0.28813559322033899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B72" s="3" t="s">
        <v>22</v>
      </c>
      <c r="AD72" s="109" t="s">
        <v>91</v>
      </c>
      <c r="AE72" s="110"/>
      <c r="AF72" s="110"/>
      <c r="AG72" s="110"/>
      <c r="AH72" s="110"/>
      <c r="AI72" s="110"/>
      <c r="AJ72" s="111"/>
      <c r="AK72" s="112">
        <f>AL69</f>
        <v>0.28813559322033899</v>
      </c>
      <c r="AL72" s="113"/>
    </row>
    <row r="73" spans="1:45" x14ac:dyDescent="0.15">
      <c r="A73" s="16"/>
      <c r="B73" s="107"/>
      <c r="C73" s="107"/>
      <c r="D73" s="107"/>
      <c r="E73" s="107"/>
      <c r="F73" s="107"/>
      <c r="G73" s="107"/>
      <c r="H73" s="107"/>
      <c r="AD73" s="3" t="s">
        <v>23</v>
      </c>
    </row>
    <row r="74" spans="1:45" x14ac:dyDescent="0.15">
      <c r="B74" s="108"/>
      <c r="C74" s="108"/>
      <c r="D74" s="108"/>
      <c r="E74" s="108"/>
      <c r="F74" s="108"/>
      <c r="G74" s="108"/>
      <c r="H74" s="108"/>
      <c r="AL74" s="17"/>
    </row>
    <row r="75" spans="1:45" x14ac:dyDescent="0.15">
      <c r="A75" s="16"/>
      <c r="Z75" s="114" t="s">
        <v>24</v>
      </c>
      <c r="AA75" s="114"/>
      <c r="AB75" s="114"/>
      <c r="AC75" s="114"/>
      <c r="AD75" s="115" t="str">
        <f>IF(AL77="該当","通期の４週８休以上（28.5%以上）を達成",IF(AK72=0,"",IF(AK72&gt;=0.285,"通期の４週８休以上（28.5%以上）を達成","週休２日未達成")))</f>
        <v>通期の４週８休以上（28.5%以上）を達成</v>
      </c>
      <c r="AE75" s="115"/>
      <c r="AF75" s="115"/>
      <c r="AG75" s="115"/>
      <c r="AH75" s="115"/>
      <c r="AI75" s="115"/>
      <c r="AJ75" s="115"/>
      <c r="AK75" s="115"/>
      <c r="AL75" s="115"/>
    </row>
    <row r="76" spans="1:45" ht="14.25" thickBot="1" x14ac:dyDescent="0.2">
      <c r="A76" s="16"/>
      <c r="B76" s="3" t="s">
        <v>25</v>
      </c>
      <c r="AH76" s="16"/>
      <c r="AI76" s="16"/>
      <c r="AJ76" s="16"/>
      <c r="AK76" s="16"/>
      <c r="AL76" s="16"/>
    </row>
    <row r="77" spans="1:45" ht="14.25" thickBot="1" x14ac:dyDescent="0.2">
      <c r="B77" s="107"/>
      <c r="C77" s="107"/>
      <c r="D77" s="107"/>
      <c r="E77" s="107"/>
      <c r="F77" s="107"/>
      <c r="G77" s="107"/>
      <c r="H77" s="107"/>
      <c r="AK77" s="60" t="s">
        <v>94</v>
      </c>
      <c r="AL77" s="61" t="s">
        <v>39</v>
      </c>
      <c r="AS77" s="4"/>
    </row>
    <row r="78" spans="1:45" x14ac:dyDescent="0.15">
      <c r="B78" s="108"/>
      <c r="C78" s="108"/>
      <c r="D78" s="108"/>
      <c r="E78" s="108"/>
      <c r="F78" s="108"/>
      <c r="G78" s="108"/>
      <c r="H78" s="108"/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ht="13.5" customHeight="1" x14ac:dyDescent="0.15">
      <c r="A80" s="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20.100000000000001" customHeight="1" x14ac:dyDescent="0.15">
      <c r="A81" s="1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08">
    <mergeCell ref="B77:H78"/>
    <mergeCell ref="B66:B67"/>
    <mergeCell ref="AD72:AJ72"/>
    <mergeCell ref="AK72:AL72"/>
    <mergeCell ref="Z75:AC75"/>
    <mergeCell ref="AD75:AL75"/>
    <mergeCell ref="AN65:AN69"/>
    <mergeCell ref="AO65:AO69"/>
    <mergeCell ref="AG5:AL5"/>
    <mergeCell ref="AN63:AN64"/>
    <mergeCell ref="AO63:AO64"/>
    <mergeCell ref="AN55:AN56"/>
    <mergeCell ref="AO55:AO56"/>
    <mergeCell ref="AN47:AN48"/>
    <mergeCell ref="AO47:AO48"/>
    <mergeCell ref="AN39:AN40"/>
    <mergeCell ref="AO39:AO40"/>
    <mergeCell ref="AN31:AN32"/>
    <mergeCell ref="AO31:AO32"/>
    <mergeCell ref="B18:B19"/>
    <mergeCell ref="C23:AG23"/>
    <mergeCell ref="AH23:AH24"/>
    <mergeCell ref="AI23:AJ24"/>
    <mergeCell ref="AK23:AL24"/>
    <mergeCell ref="AP65:AP69"/>
    <mergeCell ref="B73:H74"/>
    <mergeCell ref="AQ65:AQ69"/>
    <mergeCell ref="AR65:AR69"/>
    <mergeCell ref="AS65:AS69"/>
    <mergeCell ref="AH65:AH69"/>
    <mergeCell ref="AI65:AI67"/>
    <mergeCell ref="AJ65:AJ67"/>
    <mergeCell ref="AK65:AK67"/>
    <mergeCell ref="AL65:AL67"/>
    <mergeCell ref="AM65:AM69"/>
    <mergeCell ref="AP63:AP64"/>
    <mergeCell ref="AQ63:AQ64"/>
    <mergeCell ref="AR63:AR64"/>
    <mergeCell ref="AS63:AS64"/>
    <mergeCell ref="B58:B59"/>
    <mergeCell ref="C63:AG63"/>
    <mergeCell ref="AH63:AH64"/>
    <mergeCell ref="AI63:AJ64"/>
    <mergeCell ref="AK63:AL64"/>
    <mergeCell ref="AM63:AM64"/>
    <mergeCell ref="AN57:AN61"/>
    <mergeCell ref="AO57:AO61"/>
    <mergeCell ref="AP57:AP61"/>
    <mergeCell ref="AQ57:AQ61"/>
    <mergeCell ref="AR57:AR61"/>
    <mergeCell ref="AS57:AS61"/>
    <mergeCell ref="AH57:AH61"/>
    <mergeCell ref="AI57:AI59"/>
    <mergeCell ref="AJ57:AJ59"/>
    <mergeCell ref="AK57:AK59"/>
    <mergeCell ref="AL57:AL59"/>
    <mergeCell ref="AM57:AM61"/>
    <mergeCell ref="AP55:AP56"/>
    <mergeCell ref="AQ55:AQ56"/>
    <mergeCell ref="AR55:AR56"/>
    <mergeCell ref="AS55:AS56"/>
    <mergeCell ref="B50:B51"/>
    <mergeCell ref="C55:AG55"/>
    <mergeCell ref="AH55:AH56"/>
    <mergeCell ref="AI55:AJ56"/>
    <mergeCell ref="AK55:AL56"/>
    <mergeCell ref="AM55:AM56"/>
    <mergeCell ref="AN49:AN53"/>
    <mergeCell ref="AO49:AO53"/>
    <mergeCell ref="AP49:AP53"/>
    <mergeCell ref="AQ49:AQ53"/>
    <mergeCell ref="AR49:AR53"/>
    <mergeCell ref="AS49:AS53"/>
    <mergeCell ref="AH49:AH53"/>
    <mergeCell ref="AI49:AI51"/>
    <mergeCell ref="AJ49:AJ51"/>
    <mergeCell ref="AK49:AK51"/>
    <mergeCell ref="AL49:AL51"/>
    <mergeCell ref="AM49:AM53"/>
    <mergeCell ref="AP47:AP48"/>
    <mergeCell ref="AQ47:AQ48"/>
    <mergeCell ref="AR47:AR48"/>
    <mergeCell ref="AS47:AS48"/>
    <mergeCell ref="B42:B43"/>
    <mergeCell ref="C47:AG47"/>
    <mergeCell ref="AH47:AH48"/>
    <mergeCell ref="AI47:AJ48"/>
    <mergeCell ref="AK47:AL48"/>
    <mergeCell ref="AM47:AM48"/>
    <mergeCell ref="AN41:AN45"/>
    <mergeCell ref="AO41:AO45"/>
    <mergeCell ref="AP41:AP45"/>
    <mergeCell ref="AQ41:AQ45"/>
    <mergeCell ref="AR41:AR45"/>
    <mergeCell ref="AS41:AS45"/>
    <mergeCell ref="AH41:AH45"/>
    <mergeCell ref="AI41:AI43"/>
    <mergeCell ref="AJ41:AJ43"/>
    <mergeCell ref="AK41:AK43"/>
    <mergeCell ref="AL41:AL43"/>
    <mergeCell ref="AM41:AM45"/>
    <mergeCell ref="AP39:AP40"/>
    <mergeCell ref="AQ39:AQ40"/>
    <mergeCell ref="AR39:AR40"/>
    <mergeCell ref="AS39:AS40"/>
    <mergeCell ref="B34:B35"/>
    <mergeCell ref="C39:AG39"/>
    <mergeCell ref="AH39:AH40"/>
    <mergeCell ref="AI39:AJ40"/>
    <mergeCell ref="AK39:AL40"/>
    <mergeCell ref="AM39:AM40"/>
    <mergeCell ref="AN33:AN37"/>
    <mergeCell ref="AO33:AO37"/>
    <mergeCell ref="AP33:AP37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M33:AM37"/>
    <mergeCell ref="AP31:AP32"/>
    <mergeCell ref="AQ31:AQ32"/>
    <mergeCell ref="AR31:AR32"/>
    <mergeCell ref="AS31:AS32"/>
    <mergeCell ref="B26:B27"/>
    <mergeCell ref="C31:AG31"/>
    <mergeCell ref="AH31:AH32"/>
    <mergeCell ref="AI31:AJ32"/>
    <mergeCell ref="AK31:AL32"/>
    <mergeCell ref="AM31:AM32"/>
    <mergeCell ref="AN25:AN29"/>
    <mergeCell ref="AO25:AO29"/>
    <mergeCell ref="AP25:AP29"/>
    <mergeCell ref="AQ25:AQ29"/>
    <mergeCell ref="AR25:AR29"/>
    <mergeCell ref="AS25:AS29"/>
    <mergeCell ref="AH25:AH29"/>
    <mergeCell ref="AI25:AI27"/>
    <mergeCell ref="AJ25:AJ27"/>
    <mergeCell ref="AK25:AK27"/>
    <mergeCell ref="AL25:AL27"/>
    <mergeCell ref="AM25:AM29"/>
    <mergeCell ref="AM23:AM24"/>
    <mergeCell ref="AN17:AN21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P15:AP16"/>
    <mergeCell ref="AQ15:AQ16"/>
    <mergeCell ref="AR15:AR16"/>
    <mergeCell ref="AS15:AS16"/>
    <mergeCell ref="AP9:AP13"/>
    <mergeCell ref="AQ9:AQ13"/>
    <mergeCell ref="AR9:AR13"/>
    <mergeCell ref="AS9:AS13"/>
    <mergeCell ref="AN23:AN24"/>
    <mergeCell ref="AO23:AO24"/>
    <mergeCell ref="AP23:AP24"/>
    <mergeCell ref="AQ23:AQ24"/>
    <mergeCell ref="AR23:AR24"/>
    <mergeCell ref="AS23:AS24"/>
    <mergeCell ref="AQ17:AQ21"/>
    <mergeCell ref="AR17:AR21"/>
    <mergeCell ref="AS17:AS21"/>
    <mergeCell ref="B10:B11"/>
    <mergeCell ref="C15:AG15"/>
    <mergeCell ref="AH15:AH16"/>
    <mergeCell ref="AI15:AJ16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N9:AN13"/>
    <mergeCell ref="AO9:AO13"/>
    <mergeCell ref="AK7:AL8"/>
    <mergeCell ref="AM7:AM8"/>
    <mergeCell ref="AN7:AN8"/>
    <mergeCell ref="AO7:AO8"/>
    <mergeCell ref="AP7:AP8"/>
    <mergeCell ref="AQ7:AQ8"/>
    <mergeCell ref="AN15:AN16"/>
    <mergeCell ref="AO15:AO16"/>
    <mergeCell ref="M5:N5"/>
    <mergeCell ref="O5:P5"/>
    <mergeCell ref="C7:AG7"/>
    <mergeCell ref="AH7:AH8"/>
    <mergeCell ref="AI7:AJ8"/>
    <mergeCell ref="B4:C4"/>
    <mergeCell ref="B5:C5"/>
    <mergeCell ref="D5:E5"/>
    <mergeCell ref="F5:G5"/>
    <mergeCell ref="H5:I5"/>
    <mergeCell ref="K5:L5"/>
    <mergeCell ref="D4:P4"/>
  </mergeCells>
  <phoneticPr fontId="1"/>
  <conditionalFormatting sqref="C8:AG13">
    <cfRule type="expression" dxfId="296" priority="23">
      <formula>COUNTIF(祝日,C$8)=1</formula>
    </cfRule>
    <cfRule type="expression" dxfId="295" priority="26">
      <formula>WEEKDAY(C$8)=7</formula>
    </cfRule>
    <cfRule type="expression" dxfId="294" priority="27">
      <formula>WEEKDAY(C$8)=1</formula>
    </cfRule>
  </conditionalFormatting>
  <conditionalFormatting sqref="C16:AG21">
    <cfRule type="expression" dxfId="293" priority="22">
      <formula>COUNTIF(祝日,C$16)=1</formula>
    </cfRule>
    <cfRule type="expression" dxfId="292" priority="24">
      <formula>WEEKDAY(C$16)=7</formula>
    </cfRule>
    <cfRule type="expression" dxfId="291" priority="25">
      <formula>WEEKDAY(C$16)=1</formula>
    </cfRule>
  </conditionalFormatting>
  <conditionalFormatting sqref="C24:AG29">
    <cfRule type="expression" dxfId="290" priority="19" stopIfTrue="1">
      <formula>COUNTIF(祝日,C$24)=1</formula>
    </cfRule>
    <cfRule type="expression" dxfId="289" priority="20">
      <formula>WEEKDAY(C$24)=7</formula>
    </cfRule>
    <cfRule type="expression" dxfId="288" priority="21">
      <formula>WEEKDAY(C$24)=1</formula>
    </cfRule>
  </conditionalFormatting>
  <conditionalFormatting sqref="C32:AG37">
    <cfRule type="expression" dxfId="287" priority="16" stopIfTrue="1">
      <formula>COUNTIF(祝日,C$32)=1</formula>
    </cfRule>
    <cfRule type="expression" dxfId="286" priority="17">
      <formula>WEEKDAY(C$32)=7</formula>
    </cfRule>
    <cfRule type="expression" dxfId="285" priority="18">
      <formula>WEEKDAY(C$32)=1</formula>
    </cfRule>
  </conditionalFormatting>
  <conditionalFormatting sqref="C44:C45 C40:AG43">
    <cfRule type="expression" dxfId="284" priority="13" stopIfTrue="1">
      <formula>COUNTIF(祝日,C$40)=1</formula>
    </cfRule>
    <cfRule type="expression" dxfId="283" priority="14">
      <formula>WEEKDAY(C$40)=7</formula>
    </cfRule>
    <cfRule type="expression" dxfId="282" priority="15">
      <formula>WEEKDAY(C$40)=1</formula>
    </cfRule>
  </conditionalFormatting>
  <conditionalFormatting sqref="C48:AG53">
    <cfRule type="expression" dxfId="281" priority="10" stopIfTrue="1">
      <formula>COUNTIF(祝日,C$48)=1</formula>
    </cfRule>
    <cfRule type="expression" dxfId="280" priority="11">
      <formula>WEEKDAY(C$48)=7</formula>
    </cfRule>
    <cfRule type="expression" dxfId="279" priority="12">
      <formula>WEEKDAY(C$48)=1</formula>
    </cfRule>
  </conditionalFormatting>
  <conditionalFormatting sqref="C56:AG61">
    <cfRule type="expression" dxfId="278" priority="7" stopIfTrue="1">
      <formula>COUNTIF(祝日,C$56)=1</formula>
    </cfRule>
    <cfRule type="expression" dxfId="277" priority="8">
      <formula>WEEKDAY(C$56)=7</formula>
    </cfRule>
    <cfRule type="expression" dxfId="276" priority="9">
      <formula>WEEKDAY(C$56)=1</formula>
    </cfRule>
  </conditionalFormatting>
  <conditionalFormatting sqref="C64:AG69">
    <cfRule type="expression" dxfId="275" priority="4" stopIfTrue="1">
      <formula>COUNTIF(祝日,C$64)=1</formula>
    </cfRule>
    <cfRule type="expression" dxfId="274" priority="5">
      <formula>WEEKDAY(C$64)=7</formula>
    </cfRule>
    <cfRule type="expression" dxfId="273" priority="6">
      <formula>WEEKDAY(C$64)=1</formula>
    </cfRule>
  </conditionalFormatting>
  <conditionalFormatting sqref="D44:AG45">
    <cfRule type="expression" dxfId="272" priority="1" stopIfTrue="1">
      <formula>COUNTIF(祝日,D$40)=1</formula>
    </cfRule>
    <cfRule type="expression" dxfId="271" priority="2">
      <formula>WEEKDAY(D$40)=7</formula>
    </cfRule>
    <cfRule type="expression" dxfId="270" priority="3">
      <formula>WEEKDAY(D$40)=1</formula>
    </cfRule>
  </conditionalFormatting>
  <dataValidations count="4">
    <dataValidation type="list" allowBlank="1" showInputMessage="1" showErrorMessage="1" sqref="C10:AG10 C18:AG18 C26:AG26 C34:AG34 C42:AG42 C50:AG50 C58:AG58 C66:AG66" xr:uid="{00000000-0002-0000-0300-000000000000}">
      <formula1>"契約日,着手日,完了日,工期末,振替日,夏季休暇,年末年始休暇"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300-000001000000}">
      <formula1>"○"</formula1>
    </dataValidation>
    <dataValidation type="list" allowBlank="1" showInputMessage="1" showErrorMessage="1" sqref="C20:AG20 C28:AG28 C36:AG36 C44:AG44 C52:AG52 C60:AG60 C12:AG12 C68:AG68" xr:uid="{00000000-0002-0000-0300-000002000000}">
      <formula1>"－,○,対象外"</formula1>
    </dataValidation>
    <dataValidation type="list" allowBlank="1" showInputMessage="1" showErrorMessage="1" sqref="AL77" xr:uid="{12812AF5-5667-448E-9467-65CFA82C9502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E57B-F666-4805-8E5B-1A644214F21E}">
  <sheetPr>
    <tabColor rgb="FFFFC0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35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(32ヶ月以内シート１)'!D4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(32ヶ月以内シート１)'!D5:E5</f>
        <v>2024</v>
      </c>
      <c r="E5" s="119"/>
      <c r="F5" s="120">
        <f>'別紙１ (32ヶ月以内シート１)'!F5:G5</f>
        <v>11</v>
      </c>
      <c r="G5" s="120"/>
      <c r="H5" s="121">
        <f>'別紙１ (32ヶ月以内シート１)'!H5:I5</f>
        <v>1</v>
      </c>
      <c r="I5" s="121"/>
      <c r="J5" s="3" t="s">
        <v>1</v>
      </c>
      <c r="K5" s="119">
        <f>'別紙１ (32ヶ月以内シート１)'!K5:L5</f>
        <v>2025</v>
      </c>
      <c r="L5" s="119"/>
      <c r="M5" s="120">
        <f>'別紙１ (32ヶ月以内シート１)'!M5:N5</f>
        <v>3</v>
      </c>
      <c r="N5" s="120"/>
      <c r="O5" s="121">
        <f>'別紙１ (32ヶ月以内シート１)'!O5:P5</f>
        <v>14</v>
      </c>
      <c r="P5" s="121"/>
      <c r="X5" s="122"/>
      <c r="Y5" s="122"/>
      <c r="Z5" s="122"/>
      <c r="AG5" s="36" t="s">
        <v>2</v>
      </c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(32ヶ月以内シート１)'!D5&amp;"/"&amp;'別紙１ (32ヶ月以内シート１)'!F5&amp;"/"&amp;'別紙１ (32ヶ月以内シート１)'!H5,16))</f>
        <v>2026</v>
      </c>
      <c r="E6" s="119"/>
      <c r="F6" s="120">
        <f>MONTH(EDATE('別紙１ (32ヶ月以内シート１)'!D5&amp;"/"&amp;'別紙１ (32ヶ月以内シート１)'!F5&amp;"/"&amp;'別紙１ (32ヶ月以内シート１)'!H5,16))</f>
        <v>3</v>
      </c>
      <c r="G6" s="120"/>
      <c r="H6" s="121"/>
      <c r="I6" s="121"/>
      <c r="J6" s="3" t="s">
        <v>1</v>
      </c>
      <c r="K6" s="119">
        <f>YEAR(EDATE(D5&amp;"/"&amp;F5&amp;"/"&amp;H5,23))</f>
        <v>2026</v>
      </c>
      <c r="L6" s="119"/>
      <c r="M6" s="120">
        <f>MONTH(EDATE(D5&amp;"/"&amp;F5&amp;"/"&amp;H5,23))</f>
        <v>10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46082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46082</v>
      </c>
      <c r="D8" s="8">
        <f>IF(MONTH(DATE(YEAR(C8),MONTH(C8),DAY(C8)+1))=MONTH($C7),DATE(YEAR(C8),MONTH(C8),DAY(C8)+1),"")</f>
        <v>46083</v>
      </c>
      <c r="E8" s="8">
        <f t="shared" ref="E8:AG8" si="0">IF(MONTH(DATE(YEAR(D8),MONTH(D8),DAY(D8)+1))=MONTH($C$7),DATE(YEAR(D8),MONTH(D8),DAY(D8)+1),"")</f>
        <v>46084</v>
      </c>
      <c r="F8" s="26">
        <f t="shared" si="0"/>
        <v>46085</v>
      </c>
      <c r="G8" s="8">
        <f t="shared" si="0"/>
        <v>46086</v>
      </c>
      <c r="H8" s="8">
        <f t="shared" si="0"/>
        <v>46087</v>
      </c>
      <c r="I8" s="8">
        <f t="shared" si="0"/>
        <v>46088</v>
      </c>
      <c r="J8" s="8">
        <f t="shared" si="0"/>
        <v>46089</v>
      </c>
      <c r="K8" s="8">
        <f t="shared" si="0"/>
        <v>46090</v>
      </c>
      <c r="L8" s="8">
        <f t="shared" si="0"/>
        <v>46091</v>
      </c>
      <c r="M8" s="8">
        <f t="shared" si="0"/>
        <v>46092</v>
      </c>
      <c r="N8" s="8">
        <f t="shared" si="0"/>
        <v>46093</v>
      </c>
      <c r="O8" s="8">
        <f t="shared" si="0"/>
        <v>46094</v>
      </c>
      <c r="P8" s="8">
        <f t="shared" si="0"/>
        <v>46095</v>
      </c>
      <c r="Q8" s="8">
        <f t="shared" si="0"/>
        <v>46096</v>
      </c>
      <c r="R8" s="8">
        <f t="shared" si="0"/>
        <v>46097</v>
      </c>
      <c r="S8" s="8">
        <f t="shared" si="0"/>
        <v>46098</v>
      </c>
      <c r="T8" s="8">
        <f t="shared" si="0"/>
        <v>46099</v>
      </c>
      <c r="U8" s="8">
        <f t="shared" si="0"/>
        <v>46100</v>
      </c>
      <c r="V8" s="8">
        <f t="shared" si="0"/>
        <v>46101</v>
      </c>
      <c r="W8" s="8">
        <f t="shared" si="0"/>
        <v>46102</v>
      </c>
      <c r="X8" s="8">
        <f t="shared" si="0"/>
        <v>46103</v>
      </c>
      <c r="Y8" s="8">
        <f t="shared" si="0"/>
        <v>46104</v>
      </c>
      <c r="Z8" s="8">
        <f t="shared" si="0"/>
        <v>46105</v>
      </c>
      <c r="AA8" s="8">
        <f t="shared" si="0"/>
        <v>46106</v>
      </c>
      <c r="AB8" s="8">
        <f t="shared" si="0"/>
        <v>46107</v>
      </c>
      <c r="AC8" s="8">
        <f t="shared" si="0"/>
        <v>46108</v>
      </c>
      <c r="AD8" s="8">
        <f t="shared" si="0"/>
        <v>46109</v>
      </c>
      <c r="AE8" s="8">
        <f t="shared" si="0"/>
        <v>46110</v>
      </c>
      <c r="AF8" s="8">
        <f t="shared" si="0"/>
        <v>46111</v>
      </c>
      <c r="AG8" s="8">
        <f t="shared" si="0"/>
        <v>46112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日</v>
      </c>
      <c r="D9" s="9" t="str">
        <f t="shared" si="1"/>
        <v>月</v>
      </c>
      <c r="E9" s="9" t="str">
        <f t="shared" si="1"/>
        <v>火</v>
      </c>
      <c r="F9" s="10" t="str">
        <f t="shared" si="1"/>
        <v>水</v>
      </c>
      <c r="G9" s="9" t="str">
        <f t="shared" si="1"/>
        <v>木</v>
      </c>
      <c r="H9" s="9" t="str">
        <f t="shared" si="1"/>
        <v>金</v>
      </c>
      <c r="I9" s="9" t="str">
        <f t="shared" si="1"/>
        <v>土</v>
      </c>
      <c r="J9" s="9" t="str">
        <f t="shared" si="1"/>
        <v>日</v>
      </c>
      <c r="K9" s="9" t="str">
        <f t="shared" si="1"/>
        <v>月</v>
      </c>
      <c r="L9" s="9" t="str">
        <f t="shared" si="1"/>
        <v>火</v>
      </c>
      <c r="M9" s="9" t="str">
        <f t="shared" si="1"/>
        <v>水</v>
      </c>
      <c r="N9" s="9" t="str">
        <f t="shared" si="1"/>
        <v>木</v>
      </c>
      <c r="O9" s="9" t="str">
        <f t="shared" si="1"/>
        <v>金</v>
      </c>
      <c r="P9" s="9" t="str">
        <f t="shared" si="1"/>
        <v>土</v>
      </c>
      <c r="Q9" s="9" t="str">
        <f t="shared" si="1"/>
        <v>日</v>
      </c>
      <c r="R9" s="9" t="str">
        <f t="shared" si="1"/>
        <v>月</v>
      </c>
      <c r="S9" s="9" t="str">
        <f t="shared" si="1"/>
        <v>火</v>
      </c>
      <c r="T9" s="9" t="str">
        <f t="shared" si="1"/>
        <v>水</v>
      </c>
      <c r="U9" s="9" t="str">
        <f t="shared" si="1"/>
        <v>木</v>
      </c>
      <c r="V9" s="9" t="str">
        <f t="shared" si="1"/>
        <v>金</v>
      </c>
      <c r="W9" s="9" t="str">
        <f t="shared" si="1"/>
        <v>土</v>
      </c>
      <c r="X9" s="9" t="str">
        <f t="shared" si="1"/>
        <v>日</v>
      </c>
      <c r="Y9" s="9" t="str">
        <f t="shared" si="1"/>
        <v>月</v>
      </c>
      <c r="Z9" s="9" t="str">
        <f t="shared" si="1"/>
        <v>火</v>
      </c>
      <c r="AA9" s="9" t="str">
        <f t="shared" si="1"/>
        <v>水</v>
      </c>
      <c r="AB9" s="9" t="str">
        <f t="shared" si="1"/>
        <v>木</v>
      </c>
      <c r="AC9" s="9" t="str">
        <f t="shared" si="1"/>
        <v>金</v>
      </c>
      <c r="AD9" s="9" t="str">
        <f t="shared" si="1"/>
        <v>土</v>
      </c>
      <c r="AE9" s="9" t="str">
        <f t="shared" si="1"/>
        <v>日</v>
      </c>
      <c r="AF9" s="9" t="str">
        <f t="shared" si="1"/>
        <v>月</v>
      </c>
      <c r="AG9" s="9" t="str">
        <f t="shared" si="1"/>
        <v>火</v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31</v>
      </c>
      <c r="AO9" s="84">
        <f>'別紙１ (32ヶ月以内シート２) '!AO65+SUM(AN$7:AN13)</f>
        <v>516</v>
      </c>
      <c r="AP9" s="84">
        <f>COUNTIF(C12:AG12,"○")</f>
        <v>0</v>
      </c>
      <c r="AQ9" s="84">
        <f>'別紙１ (32ヶ月以内シート２) '!AQ65+SUM(AP$7:AP13)</f>
        <v>0</v>
      </c>
      <c r="AR9" s="84">
        <f>COUNTIF(C13:AG13,"○")</f>
        <v>0</v>
      </c>
      <c r="AS9" s="84">
        <f>'別紙１ (32ヶ月以内シート２) 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/>
      </c>
      <c r="F11" s="32" t="str">
        <f t="shared" si="2"/>
        <v/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>春分の日</v>
      </c>
      <c r="W11" s="30" t="str">
        <f t="shared" si="2"/>
        <v/>
      </c>
      <c r="X11" s="30" t="str">
        <f t="shared" si="2"/>
        <v/>
      </c>
      <c r="Y11" s="30" t="str">
        <f t="shared" si="2"/>
        <v/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46113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46113</v>
      </c>
      <c r="D16" s="8">
        <f t="shared" ref="D16:AG16" si="3">IF(MONTH(DATE(YEAR(C16),MONTH(C16),DAY(C16)+1))=MONTH($C15),DATE(YEAR(C16),MONTH(C16),DAY(C16)+1),"")</f>
        <v>46114</v>
      </c>
      <c r="E16" s="8">
        <f t="shared" si="3"/>
        <v>46115</v>
      </c>
      <c r="F16" s="8">
        <f t="shared" si="3"/>
        <v>46116</v>
      </c>
      <c r="G16" s="8">
        <f t="shared" si="3"/>
        <v>46117</v>
      </c>
      <c r="H16" s="8">
        <f t="shared" si="3"/>
        <v>46118</v>
      </c>
      <c r="I16" s="8">
        <f t="shared" si="3"/>
        <v>46119</v>
      </c>
      <c r="J16" s="8">
        <f t="shared" si="3"/>
        <v>46120</v>
      </c>
      <c r="K16" s="8">
        <f t="shared" si="3"/>
        <v>46121</v>
      </c>
      <c r="L16" s="8">
        <f t="shared" si="3"/>
        <v>46122</v>
      </c>
      <c r="M16" s="8">
        <f t="shared" si="3"/>
        <v>46123</v>
      </c>
      <c r="N16" s="8">
        <f t="shared" si="3"/>
        <v>46124</v>
      </c>
      <c r="O16" s="8">
        <f t="shared" si="3"/>
        <v>46125</v>
      </c>
      <c r="P16" s="8">
        <f t="shared" si="3"/>
        <v>46126</v>
      </c>
      <c r="Q16" s="8">
        <f t="shared" si="3"/>
        <v>46127</v>
      </c>
      <c r="R16" s="8">
        <f t="shared" si="3"/>
        <v>46128</v>
      </c>
      <c r="S16" s="8">
        <f t="shared" si="3"/>
        <v>46129</v>
      </c>
      <c r="T16" s="8">
        <f t="shared" si="3"/>
        <v>46130</v>
      </c>
      <c r="U16" s="8">
        <f t="shared" si="3"/>
        <v>46131</v>
      </c>
      <c r="V16" s="8">
        <f t="shared" si="3"/>
        <v>46132</v>
      </c>
      <c r="W16" s="8">
        <f t="shared" si="3"/>
        <v>46133</v>
      </c>
      <c r="X16" s="8">
        <f t="shared" si="3"/>
        <v>46134</v>
      </c>
      <c r="Y16" s="8">
        <f t="shared" si="3"/>
        <v>46135</v>
      </c>
      <c r="Z16" s="8">
        <f t="shared" si="3"/>
        <v>46136</v>
      </c>
      <c r="AA16" s="8">
        <f t="shared" si="3"/>
        <v>46137</v>
      </c>
      <c r="AB16" s="8">
        <f t="shared" si="3"/>
        <v>46138</v>
      </c>
      <c r="AC16" s="8">
        <f t="shared" si="3"/>
        <v>46139</v>
      </c>
      <c r="AD16" s="8">
        <f t="shared" si="3"/>
        <v>46140</v>
      </c>
      <c r="AE16" s="8">
        <f t="shared" si="3"/>
        <v>46141</v>
      </c>
      <c r="AF16" s="8">
        <f t="shared" si="3"/>
        <v>46142</v>
      </c>
      <c r="AG16" s="8" t="str">
        <f t="shared" si="3"/>
        <v/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水</v>
      </c>
      <c r="D17" s="9" t="str">
        <f t="shared" si="4"/>
        <v>木</v>
      </c>
      <c r="E17" s="9" t="str">
        <f t="shared" si="4"/>
        <v>金</v>
      </c>
      <c r="F17" s="9" t="str">
        <f t="shared" si="4"/>
        <v>土</v>
      </c>
      <c r="G17" s="9" t="str">
        <f t="shared" si="4"/>
        <v>日</v>
      </c>
      <c r="H17" s="9" t="str">
        <f t="shared" si="4"/>
        <v>月</v>
      </c>
      <c r="I17" s="9" t="str">
        <f t="shared" si="4"/>
        <v>火</v>
      </c>
      <c r="J17" s="9" t="str">
        <f t="shared" si="4"/>
        <v>水</v>
      </c>
      <c r="K17" s="9" t="str">
        <f t="shared" si="4"/>
        <v>木</v>
      </c>
      <c r="L17" s="9" t="str">
        <f t="shared" si="4"/>
        <v>金</v>
      </c>
      <c r="M17" s="9" t="str">
        <f t="shared" si="4"/>
        <v>土</v>
      </c>
      <c r="N17" s="9" t="str">
        <f t="shared" si="4"/>
        <v>日</v>
      </c>
      <c r="O17" s="9" t="str">
        <f t="shared" si="4"/>
        <v>月</v>
      </c>
      <c r="P17" s="9" t="str">
        <f t="shared" si="4"/>
        <v>火</v>
      </c>
      <c r="Q17" s="9" t="str">
        <f t="shared" si="4"/>
        <v>水</v>
      </c>
      <c r="R17" s="9" t="str">
        <f t="shared" si="4"/>
        <v>木</v>
      </c>
      <c r="S17" s="9" t="str">
        <f t="shared" si="4"/>
        <v>金</v>
      </c>
      <c r="T17" s="9" t="str">
        <f t="shared" si="4"/>
        <v>土</v>
      </c>
      <c r="U17" s="9" t="str">
        <f t="shared" si="4"/>
        <v>日</v>
      </c>
      <c r="V17" s="9" t="str">
        <f t="shared" si="4"/>
        <v>月</v>
      </c>
      <c r="W17" s="9" t="str">
        <f t="shared" si="4"/>
        <v>火</v>
      </c>
      <c r="X17" s="9" t="str">
        <f t="shared" si="4"/>
        <v>水</v>
      </c>
      <c r="Y17" s="9" t="str">
        <f t="shared" si="4"/>
        <v>木</v>
      </c>
      <c r="Z17" s="9" t="str">
        <f t="shared" si="4"/>
        <v>金</v>
      </c>
      <c r="AA17" s="9" t="str">
        <f t="shared" si="4"/>
        <v>土</v>
      </c>
      <c r="AB17" s="9" t="str">
        <f t="shared" si="4"/>
        <v>日</v>
      </c>
      <c r="AC17" s="9" t="str">
        <f t="shared" si="4"/>
        <v>月</v>
      </c>
      <c r="AD17" s="9" t="str">
        <f t="shared" si="4"/>
        <v>火</v>
      </c>
      <c r="AE17" s="9" t="str">
        <f t="shared" si="4"/>
        <v>水</v>
      </c>
      <c r="AF17" s="9" t="str">
        <f t="shared" si="4"/>
        <v>木</v>
      </c>
      <c r="AG17" s="9" t="str">
        <f t="shared" si="4"/>
        <v/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30</v>
      </c>
      <c r="AN17" s="84">
        <f>AM17-AH17</f>
        <v>30</v>
      </c>
      <c r="AO17" s="84">
        <f>'別紙１ (32ヶ月以内シート２) '!AO65+SUM(AN$7:AN21)</f>
        <v>546</v>
      </c>
      <c r="AP17" s="84">
        <f>COUNTIF(C20:AG20,"○")</f>
        <v>0</v>
      </c>
      <c r="AQ17" s="84">
        <f>'別紙１ (32ヶ月以内シート２) '!AQ65+SUM(AP$7:AP21)</f>
        <v>0</v>
      </c>
      <c r="AR17" s="84">
        <f>COUNTIF(C21:AG21,"○")</f>
        <v>0</v>
      </c>
      <c r="AS17" s="84">
        <f>'別紙１ (32ヶ月以内シート２) 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/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/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>昭和の日</v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46143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46143</v>
      </c>
      <c r="D24" s="8">
        <f t="shared" ref="D24:AG24" si="6">IF(MONTH(DATE(YEAR(C24),MONTH(C24),DAY(C24)+1))=MONTH($C23),DATE(YEAR(C24),MONTH(C24),DAY(C24)+1),"")</f>
        <v>46144</v>
      </c>
      <c r="E24" s="8">
        <f t="shared" si="6"/>
        <v>46145</v>
      </c>
      <c r="F24" s="14">
        <f t="shared" si="6"/>
        <v>46146</v>
      </c>
      <c r="G24" s="8">
        <f t="shared" si="6"/>
        <v>46147</v>
      </c>
      <c r="H24" s="8">
        <f t="shared" si="6"/>
        <v>46148</v>
      </c>
      <c r="I24" s="8">
        <f t="shared" si="6"/>
        <v>46149</v>
      </c>
      <c r="J24" s="8">
        <f t="shared" si="6"/>
        <v>46150</v>
      </c>
      <c r="K24" s="8">
        <f t="shared" si="6"/>
        <v>46151</v>
      </c>
      <c r="L24" s="8">
        <f t="shared" si="6"/>
        <v>46152</v>
      </c>
      <c r="M24" s="8">
        <f t="shared" si="6"/>
        <v>46153</v>
      </c>
      <c r="N24" s="8">
        <f t="shared" si="6"/>
        <v>46154</v>
      </c>
      <c r="O24" s="8">
        <f t="shared" si="6"/>
        <v>46155</v>
      </c>
      <c r="P24" s="8">
        <f t="shared" si="6"/>
        <v>46156</v>
      </c>
      <c r="Q24" s="8">
        <f t="shared" si="6"/>
        <v>46157</v>
      </c>
      <c r="R24" s="8">
        <f t="shared" si="6"/>
        <v>46158</v>
      </c>
      <c r="S24" s="8">
        <f t="shared" si="6"/>
        <v>46159</v>
      </c>
      <c r="T24" s="8">
        <f t="shared" si="6"/>
        <v>46160</v>
      </c>
      <c r="U24" s="8">
        <f t="shared" si="6"/>
        <v>46161</v>
      </c>
      <c r="V24" s="8">
        <f t="shared" si="6"/>
        <v>46162</v>
      </c>
      <c r="W24" s="8">
        <f t="shared" si="6"/>
        <v>46163</v>
      </c>
      <c r="X24" s="8">
        <f t="shared" si="6"/>
        <v>46164</v>
      </c>
      <c r="Y24" s="8">
        <f t="shared" si="6"/>
        <v>46165</v>
      </c>
      <c r="Z24" s="8">
        <f t="shared" si="6"/>
        <v>46166</v>
      </c>
      <c r="AA24" s="8">
        <f t="shared" si="6"/>
        <v>46167</v>
      </c>
      <c r="AB24" s="8">
        <f t="shared" si="6"/>
        <v>46168</v>
      </c>
      <c r="AC24" s="8">
        <f t="shared" si="6"/>
        <v>46169</v>
      </c>
      <c r="AD24" s="8">
        <f t="shared" si="6"/>
        <v>46170</v>
      </c>
      <c r="AE24" s="8">
        <f t="shared" si="6"/>
        <v>46171</v>
      </c>
      <c r="AF24" s="8">
        <f t="shared" si="6"/>
        <v>46172</v>
      </c>
      <c r="AG24" s="8">
        <f t="shared" si="6"/>
        <v>46173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金</v>
      </c>
      <c r="D25" s="9" t="str">
        <f t="shared" si="7"/>
        <v>土</v>
      </c>
      <c r="E25" s="9" t="str">
        <f t="shared" si="7"/>
        <v>日</v>
      </c>
      <c r="F25" s="15" t="str">
        <f t="shared" si="7"/>
        <v>月</v>
      </c>
      <c r="G25" s="9" t="str">
        <f t="shared" si="7"/>
        <v>火</v>
      </c>
      <c r="H25" s="9" t="str">
        <f t="shared" si="7"/>
        <v>水</v>
      </c>
      <c r="I25" s="9" t="str">
        <f t="shared" si="7"/>
        <v>木</v>
      </c>
      <c r="J25" s="9" t="str">
        <f t="shared" si="7"/>
        <v>金</v>
      </c>
      <c r="K25" s="9" t="str">
        <f t="shared" si="7"/>
        <v>土</v>
      </c>
      <c r="L25" s="9" t="str">
        <f t="shared" si="7"/>
        <v>日</v>
      </c>
      <c r="M25" s="9" t="str">
        <f t="shared" si="7"/>
        <v>月</v>
      </c>
      <c r="N25" s="9" t="str">
        <f t="shared" si="7"/>
        <v>火</v>
      </c>
      <c r="O25" s="9" t="str">
        <f t="shared" si="7"/>
        <v>水</v>
      </c>
      <c r="P25" s="9" t="str">
        <f t="shared" si="7"/>
        <v>木</v>
      </c>
      <c r="Q25" s="9" t="str">
        <f t="shared" si="7"/>
        <v>金</v>
      </c>
      <c r="R25" s="9" t="str">
        <f t="shared" si="7"/>
        <v>土</v>
      </c>
      <c r="S25" s="9" t="str">
        <f t="shared" si="7"/>
        <v>日</v>
      </c>
      <c r="T25" s="9" t="str">
        <f t="shared" si="7"/>
        <v>月</v>
      </c>
      <c r="U25" s="9" t="str">
        <f t="shared" si="7"/>
        <v>火</v>
      </c>
      <c r="V25" s="9" t="str">
        <f t="shared" si="7"/>
        <v>水</v>
      </c>
      <c r="W25" s="9" t="str">
        <f t="shared" si="7"/>
        <v>木</v>
      </c>
      <c r="X25" s="9" t="str">
        <f t="shared" si="7"/>
        <v>金</v>
      </c>
      <c r="Y25" s="9" t="str">
        <f t="shared" si="7"/>
        <v>土</v>
      </c>
      <c r="Z25" s="9" t="str">
        <f t="shared" si="7"/>
        <v>日</v>
      </c>
      <c r="AA25" s="9" t="str">
        <f t="shared" si="7"/>
        <v>月</v>
      </c>
      <c r="AB25" s="9" t="str">
        <f t="shared" si="7"/>
        <v>火</v>
      </c>
      <c r="AC25" s="9" t="str">
        <f t="shared" si="7"/>
        <v>水</v>
      </c>
      <c r="AD25" s="9" t="str">
        <f t="shared" si="7"/>
        <v>木</v>
      </c>
      <c r="AE25" s="9" t="str">
        <f t="shared" si="7"/>
        <v>金</v>
      </c>
      <c r="AF25" s="9" t="str">
        <f t="shared" si="7"/>
        <v>土</v>
      </c>
      <c r="AG25" s="9" t="str">
        <f t="shared" si="7"/>
        <v>日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31</v>
      </c>
      <c r="AN25" s="84">
        <f>AM25-AH25</f>
        <v>31</v>
      </c>
      <c r="AO25" s="84">
        <f>'別紙１ (32ヶ月以内シート２) '!AO65+SUM(AN$7:AN29)</f>
        <v>577</v>
      </c>
      <c r="AP25" s="84">
        <f>COUNTIF(C28:AG28,"○")</f>
        <v>0</v>
      </c>
      <c r="AQ25" s="84">
        <f>'別紙１ (32ヶ月以内シート２) '!AQ65+SUM(AP$7:AP29)</f>
        <v>0</v>
      </c>
      <c r="AR25" s="84">
        <f>COUNTIF(C29:AG29,"○")</f>
        <v>0</v>
      </c>
      <c r="AS25" s="84">
        <f>'別紙１ (32ヶ月以内シート２) 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/>
      </c>
      <c r="D27" s="30" t="str">
        <f t="shared" si="8"/>
        <v/>
      </c>
      <c r="E27" s="30" t="str">
        <f t="shared" si="8"/>
        <v>憲法記念日</v>
      </c>
      <c r="F27" s="31" t="str">
        <f t="shared" si="8"/>
        <v>みどりの日</v>
      </c>
      <c r="G27" s="30" t="str">
        <f t="shared" si="8"/>
        <v>こどもの日</v>
      </c>
      <c r="H27" s="30" t="str">
        <f t="shared" si="8"/>
        <v>振替休日</v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/>
      </c>
      <c r="P27" s="30" t="str">
        <f t="shared" si="8"/>
        <v/>
      </c>
      <c r="Q27" s="30" t="str">
        <f t="shared" si="8"/>
        <v/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/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46174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46174</v>
      </c>
      <c r="D32" s="8">
        <f t="shared" ref="D32:AG32" si="9">IF(MONTH(DATE(YEAR(C32),MONTH(C32),DAY(C32)+1))=MONTH($C31),DATE(YEAR(C32),MONTH(C32),DAY(C32)+1),"")</f>
        <v>46175</v>
      </c>
      <c r="E32" s="8">
        <f t="shared" si="9"/>
        <v>46176</v>
      </c>
      <c r="F32" s="14">
        <f t="shared" si="9"/>
        <v>46177</v>
      </c>
      <c r="G32" s="8">
        <f t="shared" si="9"/>
        <v>46178</v>
      </c>
      <c r="H32" s="8">
        <f t="shared" si="9"/>
        <v>46179</v>
      </c>
      <c r="I32" s="8">
        <f t="shared" si="9"/>
        <v>46180</v>
      </c>
      <c r="J32" s="8">
        <f t="shared" si="9"/>
        <v>46181</v>
      </c>
      <c r="K32" s="8">
        <f t="shared" si="9"/>
        <v>46182</v>
      </c>
      <c r="L32" s="8">
        <f t="shared" si="9"/>
        <v>46183</v>
      </c>
      <c r="M32" s="8">
        <f t="shared" si="9"/>
        <v>46184</v>
      </c>
      <c r="N32" s="8">
        <f t="shared" si="9"/>
        <v>46185</v>
      </c>
      <c r="O32" s="8">
        <f t="shared" si="9"/>
        <v>46186</v>
      </c>
      <c r="P32" s="8">
        <f t="shared" si="9"/>
        <v>46187</v>
      </c>
      <c r="Q32" s="8">
        <f t="shared" si="9"/>
        <v>46188</v>
      </c>
      <c r="R32" s="8">
        <f t="shared" si="9"/>
        <v>46189</v>
      </c>
      <c r="S32" s="8">
        <f t="shared" si="9"/>
        <v>46190</v>
      </c>
      <c r="T32" s="8">
        <f t="shared" si="9"/>
        <v>46191</v>
      </c>
      <c r="U32" s="8">
        <f t="shared" si="9"/>
        <v>46192</v>
      </c>
      <c r="V32" s="8">
        <f t="shared" si="9"/>
        <v>46193</v>
      </c>
      <c r="W32" s="8">
        <f t="shared" si="9"/>
        <v>46194</v>
      </c>
      <c r="X32" s="8">
        <f t="shared" si="9"/>
        <v>46195</v>
      </c>
      <c r="Y32" s="8">
        <f t="shared" si="9"/>
        <v>46196</v>
      </c>
      <c r="Z32" s="8">
        <f t="shared" si="9"/>
        <v>46197</v>
      </c>
      <c r="AA32" s="8">
        <f t="shared" si="9"/>
        <v>46198</v>
      </c>
      <c r="AB32" s="8">
        <f t="shared" si="9"/>
        <v>46199</v>
      </c>
      <c r="AC32" s="8">
        <f t="shared" si="9"/>
        <v>46200</v>
      </c>
      <c r="AD32" s="8">
        <f t="shared" si="9"/>
        <v>46201</v>
      </c>
      <c r="AE32" s="8">
        <f t="shared" si="9"/>
        <v>46202</v>
      </c>
      <c r="AF32" s="8">
        <f t="shared" si="9"/>
        <v>46203</v>
      </c>
      <c r="AG32" s="8" t="str">
        <f t="shared" si="9"/>
        <v/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月</v>
      </c>
      <c r="D33" s="9" t="str">
        <f t="shared" si="10"/>
        <v>火</v>
      </c>
      <c r="E33" s="9" t="str">
        <f t="shared" si="10"/>
        <v>水</v>
      </c>
      <c r="F33" s="15" t="str">
        <f t="shared" si="10"/>
        <v>木</v>
      </c>
      <c r="G33" s="9" t="str">
        <f t="shared" si="10"/>
        <v>金</v>
      </c>
      <c r="H33" s="9" t="str">
        <f t="shared" si="10"/>
        <v>土</v>
      </c>
      <c r="I33" s="9" t="str">
        <f t="shared" si="10"/>
        <v>日</v>
      </c>
      <c r="J33" s="9" t="str">
        <f t="shared" si="10"/>
        <v>月</v>
      </c>
      <c r="K33" s="9" t="str">
        <f t="shared" si="10"/>
        <v>火</v>
      </c>
      <c r="L33" s="9" t="str">
        <f t="shared" si="10"/>
        <v>水</v>
      </c>
      <c r="M33" s="9" t="str">
        <f t="shared" si="10"/>
        <v>木</v>
      </c>
      <c r="N33" s="9" t="str">
        <f t="shared" si="10"/>
        <v>金</v>
      </c>
      <c r="O33" s="9" t="str">
        <f t="shared" si="10"/>
        <v>土</v>
      </c>
      <c r="P33" s="9" t="str">
        <f t="shared" si="10"/>
        <v>日</v>
      </c>
      <c r="Q33" s="9" t="str">
        <f t="shared" si="10"/>
        <v>月</v>
      </c>
      <c r="R33" s="9" t="str">
        <f t="shared" si="10"/>
        <v>火</v>
      </c>
      <c r="S33" s="9" t="str">
        <f t="shared" si="10"/>
        <v>水</v>
      </c>
      <c r="T33" s="9" t="str">
        <f t="shared" si="10"/>
        <v>木</v>
      </c>
      <c r="U33" s="9" t="str">
        <f t="shared" si="10"/>
        <v>金</v>
      </c>
      <c r="V33" s="9" t="str">
        <f t="shared" si="10"/>
        <v>土</v>
      </c>
      <c r="W33" s="9" t="str">
        <f t="shared" si="10"/>
        <v>日</v>
      </c>
      <c r="X33" s="9" t="str">
        <f t="shared" si="10"/>
        <v>月</v>
      </c>
      <c r="Y33" s="9" t="str">
        <f t="shared" si="10"/>
        <v>火</v>
      </c>
      <c r="Z33" s="9" t="str">
        <f t="shared" si="10"/>
        <v>水</v>
      </c>
      <c r="AA33" s="9" t="str">
        <f t="shared" si="10"/>
        <v>木</v>
      </c>
      <c r="AB33" s="9" t="str">
        <f t="shared" si="10"/>
        <v>金</v>
      </c>
      <c r="AC33" s="9" t="str">
        <f t="shared" si="10"/>
        <v>土</v>
      </c>
      <c r="AD33" s="9" t="str">
        <f t="shared" si="10"/>
        <v>日</v>
      </c>
      <c r="AE33" s="9" t="str">
        <f t="shared" si="10"/>
        <v>月</v>
      </c>
      <c r="AF33" s="9" t="str">
        <f t="shared" si="10"/>
        <v>火</v>
      </c>
      <c r="AG33" s="9" t="str">
        <f t="shared" si="10"/>
        <v/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30</v>
      </c>
      <c r="AN33" s="84">
        <f>AM33-AH33</f>
        <v>30</v>
      </c>
      <c r="AO33" s="84">
        <f>'別紙１ (32ヶ月以内シート２) '!AO65+SUM(AN$7:AN37)</f>
        <v>607</v>
      </c>
      <c r="AP33" s="84">
        <f>COUNTIF(C36:AG36,"○")</f>
        <v>0</v>
      </c>
      <c r="AQ33" s="84">
        <f>'別紙１ (32ヶ月以内シート２) '!AQ65+SUM(AP$7:AP37)</f>
        <v>0</v>
      </c>
      <c r="AR33" s="84">
        <f>COUNTIF(C37:AG37,"○")</f>
        <v>0</v>
      </c>
      <c r="AS33" s="84">
        <f>'別紙１ (32ヶ月以内シート２) 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/>
      </c>
      <c r="N35" s="30" t="str">
        <f t="shared" si="11"/>
        <v/>
      </c>
      <c r="O35" s="30" t="str">
        <f t="shared" si="11"/>
        <v/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/>
      </c>
      <c r="Z35" s="30" t="str">
        <f t="shared" si="11"/>
        <v/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46204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46204</v>
      </c>
      <c r="D40" s="8">
        <f t="shared" ref="D40:AG40" si="12">IF(MONTH(DATE(YEAR(C40),MONTH(C40),DAY(C40)+1))=MONTH($C39),DATE(YEAR(C40),MONTH(C40),DAY(C40)+1),"")</f>
        <v>46205</v>
      </c>
      <c r="E40" s="8">
        <f t="shared" si="12"/>
        <v>46206</v>
      </c>
      <c r="F40" s="14">
        <f t="shared" si="12"/>
        <v>46207</v>
      </c>
      <c r="G40" s="8">
        <f t="shared" si="12"/>
        <v>46208</v>
      </c>
      <c r="H40" s="8">
        <f t="shared" si="12"/>
        <v>46209</v>
      </c>
      <c r="I40" s="8">
        <f t="shared" si="12"/>
        <v>46210</v>
      </c>
      <c r="J40" s="8">
        <f t="shared" si="12"/>
        <v>46211</v>
      </c>
      <c r="K40" s="8">
        <f t="shared" si="12"/>
        <v>46212</v>
      </c>
      <c r="L40" s="8">
        <f t="shared" si="12"/>
        <v>46213</v>
      </c>
      <c r="M40" s="8">
        <f t="shared" si="12"/>
        <v>46214</v>
      </c>
      <c r="N40" s="8">
        <f t="shared" si="12"/>
        <v>46215</v>
      </c>
      <c r="O40" s="8">
        <f t="shared" si="12"/>
        <v>46216</v>
      </c>
      <c r="P40" s="8">
        <f t="shared" si="12"/>
        <v>46217</v>
      </c>
      <c r="Q40" s="8">
        <f t="shared" si="12"/>
        <v>46218</v>
      </c>
      <c r="R40" s="8">
        <f t="shared" si="12"/>
        <v>46219</v>
      </c>
      <c r="S40" s="8">
        <f t="shared" si="12"/>
        <v>46220</v>
      </c>
      <c r="T40" s="8">
        <f t="shared" si="12"/>
        <v>46221</v>
      </c>
      <c r="U40" s="8">
        <f t="shared" si="12"/>
        <v>46222</v>
      </c>
      <c r="V40" s="8">
        <f t="shared" si="12"/>
        <v>46223</v>
      </c>
      <c r="W40" s="8">
        <f t="shared" si="12"/>
        <v>46224</v>
      </c>
      <c r="X40" s="8">
        <f t="shared" si="12"/>
        <v>46225</v>
      </c>
      <c r="Y40" s="8">
        <f t="shared" si="12"/>
        <v>46226</v>
      </c>
      <c r="Z40" s="8">
        <f t="shared" si="12"/>
        <v>46227</v>
      </c>
      <c r="AA40" s="8">
        <f t="shared" si="12"/>
        <v>46228</v>
      </c>
      <c r="AB40" s="8">
        <f t="shared" si="12"/>
        <v>46229</v>
      </c>
      <c r="AC40" s="8">
        <f t="shared" si="12"/>
        <v>46230</v>
      </c>
      <c r="AD40" s="8">
        <f t="shared" si="12"/>
        <v>46231</v>
      </c>
      <c r="AE40" s="8">
        <f t="shared" si="12"/>
        <v>46232</v>
      </c>
      <c r="AF40" s="8">
        <f t="shared" si="12"/>
        <v>46233</v>
      </c>
      <c r="AG40" s="8">
        <f t="shared" si="12"/>
        <v>46234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水</v>
      </c>
      <c r="D41" s="9" t="str">
        <f t="shared" si="13"/>
        <v>木</v>
      </c>
      <c r="E41" s="9" t="str">
        <f t="shared" si="13"/>
        <v>金</v>
      </c>
      <c r="F41" s="15" t="str">
        <f t="shared" si="13"/>
        <v>土</v>
      </c>
      <c r="G41" s="9" t="str">
        <f t="shared" si="13"/>
        <v>日</v>
      </c>
      <c r="H41" s="9" t="str">
        <f t="shared" si="13"/>
        <v>月</v>
      </c>
      <c r="I41" s="9" t="str">
        <f t="shared" si="13"/>
        <v>火</v>
      </c>
      <c r="J41" s="9" t="str">
        <f t="shared" si="13"/>
        <v>水</v>
      </c>
      <c r="K41" s="9" t="str">
        <f t="shared" si="13"/>
        <v>木</v>
      </c>
      <c r="L41" s="9" t="str">
        <f t="shared" si="13"/>
        <v>金</v>
      </c>
      <c r="M41" s="9" t="str">
        <f t="shared" si="13"/>
        <v>土</v>
      </c>
      <c r="N41" s="9" t="str">
        <f t="shared" si="13"/>
        <v>日</v>
      </c>
      <c r="O41" s="9" t="str">
        <f t="shared" si="13"/>
        <v>月</v>
      </c>
      <c r="P41" s="9" t="str">
        <f t="shared" si="13"/>
        <v>火</v>
      </c>
      <c r="Q41" s="9" t="str">
        <f t="shared" si="13"/>
        <v>水</v>
      </c>
      <c r="R41" s="9" t="str">
        <f t="shared" si="13"/>
        <v>木</v>
      </c>
      <c r="S41" s="9" t="str">
        <f t="shared" si="13"/>
        <v>金</v>
      </c>
      <c r="T41" s="9" t="str">
        <f t="shared" si="13"/>
        <v>土</v>
      </c>
      <c r="U41" s="9" t="str">
        <f t="shared" si="13"/>
        <v>日</v>
      </c>
      <c r="V41" s="9" t="str">
        <f t="shared" si="13"/>
        <v>月</v>
      </c>
      <c r="W41" s="9" t="str">
        <f t="shared" si="13"/>
        <v>火</v>
      </c>
      <c r="X41" s="9" t="str">
        <f t="shared" si="13"/>
        <v>水</v>
      </c>
      <c r="Y41" s="9" t="str">
        <f t="shared" si="13"/>
        <v>木</v>
      </c>
      <c r="Z41" s="9" t="str">
        <f t="shared" si="13"/>
        <v>金</v>
      </c>
      <c r="AA41" s="9" t="str">
        <f t="shared" si="13"/>
        <v>土</v>
      </c>
      <c r="AB41" s="9" t="str">
        <f t="shared" si="13"/>
        <v>日</v>
      </c>
      <c r="AC41" s="9" t="str">
        <f t="shared" si="13"/>
        <v>月</v>
      </c>
      <c r="AD41" s="9" t="str">
        <f t="shared" si="13"/>
        <v>火</v>
      </c>
      <c r="AE41" s="9" t="str">
        <f t="shared" si="13"/>
        <v>水</v>
      </c>
      <c r="AF41" s="9" t="str">
        <f t="shared" si="13"/>
        <v>木</v>
      </c>
      <c r="AG41" s="9" t="str">
        <f t="shared" si="13"/>
        <v>金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31</v>
      </c>
      <c r="AN41" s="84">
        <f>AM41-AH41</f>
        <v>31</v>
      </c>
      <c r="AO41" s="84">
        <f>'別紙１ (32ヶ月以内シート２) '!AO65+SUM(AN$7:AN45)</f>
        <v>638</v>
      </c>
      <c r="AP41" s="84">
        <f>COUNTIF(C44:AG44,"○")</f>
        <v>0</v>
      </c>
      <c r="AQ41" s="84">
        <f>'別紙１ (32ヶ月以内シート２) '!AQ65+SUM(AP$7:AP45)</f>
        <v>0</v>
      </c>
      <c r="AR41" s="84">
        <f>COUNTIF(C45:AG45,"○")</f>
        <v>0</v>
      </c>
      <c r="AS41" s="84">
        <f>'別紙１ (32ヶ月以内シート２) 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/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>海の日</v>
      </c>
      <c r="W43" s="30" t="str">
        <f t="shared" si="14"/>
        <v/>
      </c>
      <c r="X43" s="30" t="str">
        <f t="shared" si="14"/>
        <v/>
      </c>
      <c r="Y43" s="30" t="str">
        <f t="shared" si="14"/>
        <v/>
      </c>
      <c r="Z43" s="30" t="str">
        <f t="shared" si="14"/>
        <v/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46235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46235</v>
      </c>
      <c r="D48" s="8">
        <f t="shared" ref="D48:AG48" si="15">IF(MONTH(DATE(YEAR(C48),MONTH(C48),DAY(C48)+1))=MONTH($C47),DATE(YEAR(C48),MONTH(C48),DAY(C48)+1),"")</f>
        <v>46236</v>
      </c>
      <c r="E48" s="8">
        <f t="shared" si="15"/>
        <v>46237</v>
      </c>
      <c r="F48" s="14">
        <f t="shared" si="15"/>
        <v>46238</v>
      </c>
      <c r="G48" s="8">
        <f t="shared" si="15"/>
        <v>46239</v>
      </c>
      <c r="H48" s="8">
        <f t="shared" si="15"/>
        <v>46240</v>
      </c>
      <c r="I48" s="8">
        <f t="shared" si="15"/>
        <v>46241</v>
      </c>
      <c r="J48" s="8">
        <f t="shared" si="15"/>
        <v>46242</v>
      </c>
      <c r="K48" s="8">
        <f t="shared" si="15"/>
        <v>46243</v>
      </c>
      <c r="L48" s="8">
        <f t="shared" si="15"/>
        <v>46244</v>
      </c>
      <c r="M48" s="8">
        <f t="shared" si="15"/>
        <v>46245</v>
      </c>
      <c r="N48" s="8">
        <f t="shared" si="15"/>
        <v>46246</v>
      </c>
      <c r="O48" s="8">
        <f t="shared" si="15"/>
        <v>46247</v>
      </c>
      <c r="P48" s="8">
        <f t="shared" si="15"/>
        <v>46248</v>
      </c>
      <c r="Q48" s="8">
        <f t="shared" si="15"/>
        <v>46249</v>
      </c>
      <c r="R48" s="8">
        <f t="shared" si="15"/>
        <v>46250</v>
      </c>
      <c r="S48" s="8">
        <f t="shared" si="15"/>
        <v>46251</v>
      </c>
      <c r="T48" s="8">
        <f t="shared" si="15"/>
        <v>46252</v>
      </c>
      <c r="U48" s="8">
        <f t="shared" si="15"/>
        <v>46253</v>
      </c>
      <c r="V48" s="8">
        <f t="shared" si="15"/>
        <v>46254</v>
      </c>
      <c r="W48" s="8">
        <f t="shared" si="15"/>
        <v>46255</v>
      </c>
      <c r="X48" s="8">
        <f t="shared" si="15"/>
        <v>46256</v>
      </c>
      <c r="Y48" s="8">
        <f t="shared" si="15"/>
        <v>46257</v>
      </c>
      <c r="Z48" s="8">
        <f t="shared" si="15"/>
        <v>46258</v>
      </c>
      <c r="AA48" s="8">
        <f t="shared" si="15"/>
        <v>46259</v>
      </c>
      <c r="AB48" s="8">
        <f t="shared" si="15"/>
        <v>46260</v>
      </c>
      <c r="AC48" s="8">
        <f t="shared" si="15"/>
        <v>46261</v>
      </c>
      <c r="AD48" s="8">
        <f t="shared" si="15"/>
        <v>46262</v>
      </c>
      <c r="AE48" s="8">
        <f t="shared" si="15"/>
        <v>46263</v>
      </c>
      <c r="AF48" s="8">
        <f t="shared" si="15"/>
        <v>46264</v>
      </c>
      <c r="AG48" s="8">
        <f t="shared" si="15"/>
        <v>46265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土</v>
      </c>
      <c r="D49" s="9" t="str">
        <f t="shared" si="16"/>
        <v>日</v>
      </c>
      <c r="E49" s="9" t="str">
        <f t="shared" si="16"/>
        <v>月</v>
      </c>
      <c r="F49" s="15" t="str">
        <f t="shared" si="16"/>
        <v>火</v>
      </c>
      <c r="G49" s="9" t="str">
        <f t="shared" si="16"/>
        <v>水</v>
      </c>
      <c r="H49" s="9" t="str">
        <f t="shared" si="16"/>
        <v>木</v>
      </c>
      <c r="I49" s="9" t="str">
        <f t="shared" si="16"/>
        <v>金</v>
      </c>
      <c r="J49" s="9" t="str">
        <f t="shared" si="16"/>
        <v>土</v>
      </c>
      <c r="K49" s="9" t="str">
        <f t="shared" si="16"/>
        <v>日</v>
      </c>
      <c r="L49" s="9" t="str">
        <f t="shared" si="16"/>
        <v>月</v>
      </c>
      <c r="M49" s="9" t="str">
        <f t="shared" si="16"/>
        <v>火</v>
      </c>
      <c r="N49" s="9" t="str">
        <f t="shared" si="16"/>
        <v>水</v>
      </c>
      <c r="O49" s="9" t="str">
        <f t="shared" si="16"/>
        <v>木</v>
      </c>
      <c r="P49" s="9" t="str">
        <f t="shared" si="16"/>
        <v>金</v>
      </c>
      <c r="Q49" s="9" t="str">
        <f t="shared" si="16"/>
        <v>土</v>
      </c>
      <c r="R49" s="9" t="str">
        <f t="shared" si="16"/>
        <v>日</v>
      </c>
      <c r="S49" s="9" t="str">
        <f t="shared" si="16"/>
        <v>月</v>
      </c>
      <c r="T49" s="9" t="str">
        <f t="shared" si="16"/>
        <v>火</v>
      </c>
      <c r="U49" s="9" t="str">
        <f t="shared" si="16"/>
        <v>水</v>
      </c>
      <c r="V49" s="9" t="str">
        <f t="shared" si="16"/>
        <v>木</v>
      </c>
      <c r="W49" s="9" t="str">
        <f t="shared" si="16"/>
        <v>金</v>
      </c>
      <c r="X49" s="9" t="str">
        <f t="shared" si="16"/>
        <v>土</v>
      </c>
      <c r="Y49" s="9" t="str">
        <f t="shared" si="16"/>
        <v>日</v>
      </c>
      <c r="Z49" s="9" t="str">
        <f t="shared" si="16"/>
        <v>月</v>
      </c>
      <c r="AA49" s="9" t="str">
        <f t="shared" si="16"/>
        <v>火</v>
      </c>
      <c r="AB49" s="9" t="str">
        <f t="shared" si="16"/>
        <v>水</v>
      </c>
      <c r="AC49" s="9" t="str">
        <f t="shared" si="16"/>
        <v>木</v>
      </c>
      <c r="AD49" s="9" t="str">
        <f t="shared" si="16"/>
        <v>金</v>
      </c>
      <c r="AE49" s="9" t="str">
        <f t="shared" si="16"/>
        <v>土</v>
      </c>
      <c r="AF49" s="9" t="str">
        <f t="shared" si="16"/>
        <v>日</v>
      </c>
      <c r="AG49" s="9" t="str">
        <f t="shared" si="16"/>
        <v>月</v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31</v>
      </c>
      <c r="AN49" s="84">
        <f>AM49-AH49</f>
        <v>31</v>
      </c>
      <c r="AO49" s="84">
        <f>'別紙１ (32ヶ月以内シート２) '!AO65+SUM(AN$7:AN53)</f>
        <v>669</v>
      </c>
      <c r="AP49" s="84">
        <f>COUNTIF(C52:AG52,"○")</f>
        <v>0</v>
      </c>
      <c r="AQ49" s="84">
        <f>'別紙１ (32ヶ月以内シート２) '!AQ65+SUM(AP$7:AP53)</f>
        <v>0</v>
      </c>
      <c r="AR49" s="84">
        <f>COUNTIF(C53:AG53,"○")</f>
        <v>0</v>
      </c>
      <c r="AS49" s="84">
        <f>'別紙１ (32ヶ月以内シート２) 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>平和記念日</v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>山の日</v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/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46266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46266</v>
      </c>
      <c r="D56" s="8">
        <f t="shared" ref="D56:AG56" si="18">IF(MONTH(DATE(YEAR(C56),MONTH(C56),DAY(C56)+1))=MONTH($C55),DATE(YEAR(C56),MONTH(C56),DAY(C56)+1),"")</f>
        <v>46267</v>
      </c>
      <c r="E56" s="8">
        <f t="shared" si="18"/>
        <v>46268</v>
      </c>
      <c r="F56" s="14">
        <f t="shared" si="18"/>
        <v>46269</v>
      </c>
      <c r="G56" s="8">
        <f t="shared" si="18"/>
        <v>46270</v>
      </c>
      <c r="H56" s="8">
        <f t="shared" si="18"/>
        <v>46271</v>
      </c>
      <c r="I56" s="8">
        <f t="shared" si="18"/>
        <v>46272</v>
      </c>
      <c r="J56" s="8">
        <f t="shared" si="18"/>
        <v>46273</v>
      </c>
      <c r="K56" s="8">
        <f t="shared" si="18"/>
        <v>46274</v>
      </c>
      <c r="L56" s="8">
        <f t="shared" si="18"/>
        <v>46275</v>
      </c>
      <c r="M56" s="8">
        <f t="shared" si="18"/>
        <v>46276</v>
      </c>
      <c r="N56" s="8">
        <f t="shared" si="18"/>
        <v>46277</v>
      </c>
      <c r="O56" s="8">
        <f t="shared" si="18"/>
        <v>46278</v>
      </c>
      <c r="P56" s="8">
        <f t="shared" si="18"/>
        <v>46279</v>
      </c>
      <c r="Q56" s="8">
        <f t="shared" si="18"/>
        <v>46280</v>
      </c>
      <c r="R56" s="8">
        <f t="shared" si="18"/>
        <v>46281</v>
      </c>
      <c r="S56" s="8">
        <f t="shared" si="18"/>
        <v>46282</v>
      </c>
      <c r="T56" s="8">
        <f t="shared" si="18"/>
        <v>46283</v>
      </c>
      <c r="U56" s="8">
        <f t="shared" si="18"/>
        <v>46284</v>
      </c>
      <c r="V56" s="8">
        <f t="shared" si="18"/>
        <v>46285</v>
      </c>
      <c r="W56" s="8">
        <f t="shared" si="18"/>
        <v>46286</v>
      </c>
      <c r="X56" s="8">
        <f t="shared" si="18"/>
        <v>46287</v>
      </c>
      <c r="Y56" s="8">
        <f t="shared" si="18"/>
        <v>46288</v>
      </c>
      <c r="Z56" s="8">
        <f t="shared" si="18"/>
        <v>46289</v>
      </c>
      <c r="AA56" s="8">
        <f t="shared" si="18"/>
        <v>46290</v>
      </c>
      <c r="AB56" s="8">
        <f t="shared" si="18"/>
        <v>46291</v>
      </c>
      <c r="AC56" s="8">
        <f t="shared" si="18"/>
        <v>46292</v>
      </c>
      <c r="AD56" s="8">
        <f t="shared" si="18"/>
        <v>46293</v>
      </c>
      <c r="AE56" s="8">
        <f t="shared" si="18"/>
        <v>46294</v>
      </c>
      <c r="AF56" s="8">
        <f t="shared" si="18"/>
        <v>46295</v>
      </c>
      <c r="AG56" s="8" t="str">
        <f t="shared" si="18"/>
        <v/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火</v>
      </c>
      <c r="D57" s="9" t="str">
        <f t="shared" si="19"/>
        <v>水</v>
      </c>
      <c r="E57" s="9" t="str">
        <f t="shared" si="19"/>
        <v>木</v>
      </c>
      <c r="F57" s="15" t="str">
        <f t="shared" si="19"/>
        <v>金</v>
      </c>
      <c r="G57" s="9" t="str">
        <f t="shared" si="19"/>
        <v>土</v>
      </c>
      <c r="H57" s="9" t="str">
        <f t="shared" si="19"/>
        <v>日</v>
      </c>
      <c r="I57" s="9" t="str">
        <f t="shared" si="19"/>
        <v>月</v>
      </c>
      <c r="J57" s="9" t="str">
        <f t="shared" si="19"/>
        <v>火</v>
      </c>
      <c r="K57" s="9" t="str">
        <f t="shared" si="19"/>
        <v>水</v>
      </c>
      <c r="L57" s="9" t="str">
        <f t="shared" si="19"/>
        <v>木</v>
      </c>
      <c r="M57" s="9" t="str">
        <f t="shared" si="19"/>
        <v>金</v>
      </c>
      <c r="N57" s="9" t="str">
        <f t="shared" si="19"/>
        <v>土</v>
      </c>
      <c r="O57" s="9" t="str">
        <f t="shared" si="19"/>
        <v>日</v>
      </c>
      <c r="P57" s="9" t="str">
        <f t="shared" si="19"/>
        <v>月</v>
      </c>
      <c r="Q57" s="9" t="str">
        <f t="shared" si="19"/>
        <v>火</v>
      </c>
      <c r="R57" s="9" t="str">
        <f t="shared" si="19"/>
        <v>水</v>
      </c>
      <c r="S57" s="9" t="str">
        <f t="shared" si="19"/>
        <v>木</v>
      </c>
      <c r="T57" s="9" t="str">
        <f t="shared" si="19"/>
        <v>金</v>
      </c>
      <c r="U57" s="9" t="str">
        <f t="shared" si="19"/>
        <v>土</v>
      </c>
      <c r="V57" s="9" t="str">
        <f t="shared" si="19"/>
        <v>日</v>
      </c>
      <c r="W57" s="9" t="str">
        <f t="shared" si="19"/>
        <v>月</v>
      </c>
      <c r="X57" s="9" t="str">
        <f t="shared" si="19"/>
        <v>火</v>
      </c>
      <c r="Y57" s="9" t="str">
        <f t="shared" si="19"/>
        <v>水</v>
      </c>
      <c r="Z57" s="9" t="str">
        <f t="shared" si="19"/>
        <v>木</v>
      </c>
      <c r="AA57" s="9" t="str">
        <f t="shared" si="19"/>
        <v>金</v>
      </c>
      <c r="AB57" s="9" t="str">
        <f t="shared" si="19"/>
        <v>土</v>
      </c>
      <c r="AC57" s="9" t="str">
        <f t="shared" si="19"/>
        <v>日</v>
      </c>
      <c r="AD57" s="9" t="str">
        <f t="shared" si="19"/>
        <v>月</v>
      </c>
      <c r="AE57" s="9" t="str">
        <f t="shared" si="19"/>
        <v>火</v>
      </c>
      <c r="AF57" s="9" t="str">
        <f t="shared" si="19"/>
        <v>水</v>
      </c>
      <c r="AG57" s="9" t="str">
        <f t="shared" si="19"/>
        <v/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30</v>
      </c>
      <c r="AN57" s="84">
        <f>AM57-AH57</f>
        <v>30</v>
      </c>
      <c r="AO57" s="84">
        <f>'別紙１ (32ヶ月以内シート２) '!AO65+SUM(AN$7:AN61)</f>
        <v>699</v>
      </c>
      <c r="AP57" s="84">
        <f>COUNTIF(C60:AG60,"○")</f>
        <v>0</v>
      </c>
      <c r="AQ57" s="84">
        <f>'別紙１ (32ヶ月以内シート２) '!AQ65+SUM(AP$7:AP61)</f>
        <v>0</v>
      </c>
      <c r="AR57" s="84">
        <f>COUNTIF(C61:AG61,"○")</f>
        <v>0</v>
      </c>
      <c r="AS57" s="84">
        <f>'別紙１ (32ヶ月以内シート２) 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/>
      </c>
      <c r="D59" s="30" t="str">
        <f t="shared" si="20"/>
        <v/>
      </c>
      <c r="E59" s="30" t="str">
        <f t="shared" si="20"/>
        <v/>
      </c>
      <c r="F59" s="31" t="str">
        <f t="shared" si="20"/>
        <v/>
      </c>
      <c r="G59" s="30" t="str">
        <f t="shared" si="20"/>
        <v/>
      </c>
      <c r="H59" s="30" t="str">
        <f t="shared" si="20"/>
        <v/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/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>敬老の日</v>
      </c>
      <c r="X59" s="30" t="str">
        <f t="shared" si="20"/>
        <v/>
      </c>
      <c r="Y59" s="30" t="str">
        <f t="shared" si="20"/>
        <v>秋分の日</v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46296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46296</v>
      </c>
      <c r="D64" s="8">
        <f t="shared" ref="D64:AG64" si="21">IF(MONTH(DATE(YEAR(C64),MONTH(C64),DAY(C64)+1))=MONTH($C63),DATE(YEAR(C64),MONTH(C64),DAY(C64)+1),"")</f>
        <v>46297</v>
      </c>
      <c r="E64" s="8">
        <f t="shared" si="21"/>
        <v>46298</v>
      </c>
      <c r="F64" s="14">
        <f t="shared" si="21"/>
        <v>46299</v>
      </c>
      <c r="G64" s="8">
        <f t="shared" si="21"/>
        <v>46300</v>
      </c>
      <c r="H64" s="8">
        <f t="shared" si="21"/>
        <v>46301</v>
      </c>
      <c r="I64" s="8">
        <f t="shared" si="21"/>
        <v>46302</v>
      </c>
      <c r="J64" s="8">
        <f t="shared" si="21"/>
        <v>46303</v>
      </c>
      <c r="K64" s="8">
        <f t="shared" si="21"/>
        <v>46304</v>
      </c>
      <c r="L64" s="8">
        <f t="shared" si="21"/>
        <v>46305</v>
      </c>
      <c r="M64" s="8">
        <f t="shared" si="21"/>
        <v>46306</v>
      </c>
      <c r="N64" s="8">
        <f t="shared" si="21"/>
        <v>46307</v>
      </c>
      <c r="O64" s="8">
        <f t="shared" si="21"/>
        <v>46308</v>
      </c>
      <c r="P64" s="8">
        <f t="shared" si="21"/>
        <v>46309</v>
      </c>
      <c r="Q64" s="8">
        <f t="shared" si="21"/>
        <v>46310</v>
      </c>
      <c r="R64" s="8">
        <f t="shared" si="21"/>
        <v>46311</v>
      </c>
      <c r="S64" s="8">
        <f t="shared" si="21"/>
        <v>46312</v>
      </c>
      <c r="T64" s="8">
        <f t="shared" si="21"/>
        <v>46313</v>
      </c>
      <c r="U64" s="8">
        <f t="shared" si="21"/>
        <v>46314</v>
      </c>
      <c r="V64" s="8">
        <f t="shared" si="21"/>
        <v>46315</v>
      </c>
      <c r="W64" s="8">
        <f t="shared" si="21"/>
        <v>46316</v>
      </c>
      <c r="X64" s="8">
        <f t="shared" si="21"/>
        <v>46317</v>
      </c>
      <c r="Y64" s="8">
        <f t="shared" si="21"/>
        <v>46318</v>
      </c>
      <c r="Z64" s="8">
        <f t="shared" si="21"/>
        <v>46319</v>
      </c>
      <c r="AA64" s="8">
        <f t="shared" si="21"/>
        <v>46320</v>
      </c>
      <c r="AB64" s="8">
        <f t="shared" si="21"/>
        <v>46321</v>
      </c>
      <c r="AC64" s="8">
        <f t="shared" si="21"/>
        <v>46322</v>
      </c>
      <c r="AD64" s="8">
        <f t="shared" si="21"/>
        <v>46323</v>
      </c>
      <c r="AE64" s="8">
        <f t="shared" si="21"/>
        <v>46324</v>
      </c>
      <c r="AF64" s="8">
        <f t="shared" si="21"/>
        <v>46325</v>
      </c>
      <c r="AG64" s="8">
        <f t="shared" si="21"/>
        <v>46326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木</v>
      </c>
      <c r="D65" s="9" t="str">
        <f t="shared" si="22"/>
        <v>金</v>
      </c>
      <c r="E65" s="9" t="str">
        <f t="shared" si="22"/>
        <v>土</v>
      </c>
      <c r="F65" s="15" t="str">
        <f t="shared" si="22"/>
        <v>日</v>
      </c>
      <c r="G65" s="9" t="str">
        <f t="shared" si="22"/>
        <v>月</v>
      </c>
      <c r="H65" s="9" t="str">
        <f t="shared" si="22"/>
        <v>火</v>
      </c>
      <c r="I65" s="9" t="str">
        <f t="shared" si="22"/>
        <v>水</v>
      </c>
      <c r="J65" s="9" t="str">
        <f t="shared" si="22"/>
        <v>木</v>
      </c>
      <c r="K65" s="9" t="str">
        <f t="shared" si="22"/>
        <v>金</v>
      </c>
      <c r="L65" s="9" t="str">
        <f t="shared" si="22"/>
        <v>土</v>
      </c>
      <c r="M65" s="9" t="str">
        <f t="shared" si="22"/>
        <v>日</v>
      </c>
      <c r="N65" s="9" t="str">
        <f t="shared" si="22"/>
        <v>月</v>
      </c>
      <c r="O65" s="9" t="str">
        <f t="shared" si="22"/>
        <v>火</v>
      </c>
      <c r="P65" s="9" t="str">
        <f t="shared" si="22"/>
        <v>水</v>
      </c>
      <c r="Q65" s="9" t="str">
        <f t="shared" si="22"/>
        <v>木</v>
      </c>
      <c r="R65" s="9" t="str">
        <f t="shared" si="22"/>
        <v>金</v>
      </c>
      <c r="S65" s="9" t="str">
        <f t="shared" si="22"/>
        <v>土</v>
      </c>
      <c r="T65" s="9" t="str">
        <f t="shared" si="22"/>
        <v>日</v>
      </c>
      <c r="U65" s="9" t="str">
        <f t="shared" si="22"/>
        <v>月</v>
      </c>
      <c r="V65" s="9" t="str">
        <f t="shared" si="22"/>
        <v>火</v>
      </c>
      <c r="W65" s="9" t="str">
        <f t="shared" si="22"/>
        <v>水</v>
      </c>
      <c r="X65" s="9" t="str">
        <f t="shared" si="22"/>
        <v>木</v>
      </c>
      <c r="Y65" s="9" t="str">
        <f t="shared" si="22"/>
        <v>金</v>
      </c>
      <c r="Z65" s="9" t="str">
        <f t="shared" si="22"/>
        <v>土</v>
      </c>
      <c r="AA65" s="9" t="str">
        <f t="shared" si="22"/>
        <v>日</v>
      </c>
      <c r="AB65" s="9" t="str">
        <f t="shared" si="22"/>
        <v>月</v>
      </c>
      <c r="AC65" s="9" t="str">
        <f t="shared" si="22"/>
        <v>火</v>
      </c>
      <c r="AD65" s="9" t="str">
        <f t="shared" si="22"/>
        <v>水</v>
      </c>
      <c r="AE65" s="9" t="str">
        <f t="shared" si="22"/>
        <v>木</v>
      </c>
      <c r="AF65" s="9" t="str">
        <f t="shared" si="22"/>
        <v>金</v>
      </c>
      <c r="AG65" s="9" t="str">
        <f t="shared" si="22"/>
        <v>土</v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31</v>
      </c>
      <c r="AN65" s="84">
        <f>AM65-AH65</f>
        <v>31</v>
      </c>
      <c r="AO65" s="84">
        <f>'別紙１ (32ヶ月以内シート２) '!AO65+SUM(AN$7:AN69)</f>
        <v>730</v>
      </c>
      <c r="AP65" s="84">
        <f>COUNTIF(C68:AG68,"○")</f>
        <v>0</v>
      </c>
      <c r="AQ65" s="84">
        <f>'別紙１ (32ヶ月以内シート２) '!AQ65+SUM(AP$7:AP69)</f>
        <v>0</v>
      </c>
      <c r="AR65" s="84">
        <f>COUNTIF(C69:AG69,"○")</f>
        <v>0</v>
      </c>
      <c r="AS65" s="84">
        <f>'別紙１ (32ヶ月以内シート２) 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/>
      </c>
      <c r="N67" s="30" t="str">
        <f t="shared" si="23"/>
        <v>スポーツの日</v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/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1">
    <mergeCell ref="AK81:AL81"/>
    <mergeCell ref="AO65:AO69"/>
    <mergeCell ref="AP65:AP69"/>
    <mergeCell ref="AQ65:AQ69"/>
    <mergeCell ref="AR65:AR69"/>
    <mergeCell ref="AS65:AS69"/>
    <mergeCell ref="AN65:AN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O63:AO64"/>
    <mergeCell ref="AP63:AP64"/>
    <mergeCell ref="AM57:AM61"/>
    <mergeCell ref="AN57:AN61"/>
    <mergeCell ref="AO57:AO61"/>
    <mergeCell ref="AP57:AP61"/>
    <mergeCell ref="C63:AG63"/>
    <mergeCell ref="AH63:AH64"/>
    <mergeCell ref="AI63:AJ64"/>
    <mergeCell ref="AK63:AL64"/>
    <mergeCell ref="AM63:AM64"/>
    <mergeCell ref="AN63:AN64"/>
    <mergeCell ref="B50:B51"/>
    <mergeCell ref="B58:B59"/>
    <mergeCell ref="AQ57:AQ61"/>
    <mergeCell ref="AR57:AR61"/>
    <mergeCell ref="C55:AG55"/>
    <mergeCell ref="AH55:AH56"/>
    <mergeCell ref="AI55:AJ56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H49:AH53"/>
    <mergeCell ref="AI49:AI51"/>
    <mergeCell ref="AJ49:AJ51"/>
    <mergeCell ref="AK49:AK51"/>
    <mergeCell ref="AL49:AL51"/>
    <mergeCell ref="AM49:AM53"/>
    <mergeCell ref="AK55:AL56"/>
    <mergeCell ref="AQ47:AQ48"/>
    <mergeCell ref="AR47:AR48"/>
    <mergeCell ref="AS47:AS48"/>
    <mergeCell ref="AN49:AN53"/>
    <mergeCell ref="AO49:AO53"/>
    <mergeCell ref="AP49:AP53"/>
    <mergeCell ref="AQ49:AQ53"/>
    <mergeCell ref="AQ55:AQ56"/>
    <mergeCell ref="AR49:AR53"/>
    <mergeCell ref="AS49:AS53"/>
    <mergeCell ref="AM55:AM56"/>
    <mergeCell ref="AN55:AN56"/>
    <mergeCell ref="AO47:AO48"/>
    <mergeCell ref="AP47:AP48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L41:AL43"/>
    <mergeCell ref="AS41:AS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O33:AO37"/>
    <mergeCell ref="AP33:AP37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H41:AH45"/>
    <mergeCell ref="AI41:AI43"/>
    <mergeCell ref="AJ41:AJ43"/>
    <mergeCell ref="AK41:AK43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Q31:AQ32"/>
    <mergeCell ref="AS25:AS29"/>
    <mergeCell ref="AQ23:AQ24"/>
    <mergeCell ref="AR17:AR21"/>
    <mergeCell ref="AS17:AS21"/>
    <mergeCell ref="B18:B19"/>
    <mergeCell ref="AR23:AR24"/>
    <mergeCell ref="AS23:AS24"/>
    <mergeCell ref="AO17:AO21"/>
    <mergeCell ref="AP17:AP21"/>
    <mergeCell ref="AQ17:AQ21"/>
    <mergeCell ref="AM25:AM29"/>
    <mergeCell ref="AN25:AN29"/>
    <mergeCell ref="AO25:AO29"/>
    <mergeCell ref="AP25:AP29"/>
    <mergeCell ref="AO23:AO24"/>
    <mergeCell ref="AP23:AP24"/>
    <mergeCell ref="AR25:AR29"/>
    <mergeCell ref="C23:AG23"/>
    <mergeCell ref="AH23:AH24"/>
    <mergeCell ref="AI23:AJ24"/>
    <mergeCell ref="AK23:AL24"/>
    <mergeCell ref="AM23:AM24"/>
    <mergeCell ref="AN23:AN24"/>
    <mergeCell ref="AH25:AH29"/>
    <mergeCell ref="AM17:AM21"/>
    <mergeCell ref="AN17:AN21"/>
    <mergeCell ref="B26:B27"/>
    <mergeCell ref="AQ25:AQ29"/>
    <mergeCell ref="B10:B11"/>
    <mergeCell ref="C15:AG15"/>
    <mergeCell ref="AH15:AH16"/>
    <mergeCell ref="AI15:AJ16"/>
    <mergeCell ref="AK15:AL16"/>
    <mergeCell ref="AM15:AM16"/>
    <mergeCell ref="AQ15:AQ16"/>
    <mergeCell ref="AI25:AI27"/>
    <mergeCell ref="AJ25:AJ27"/>
    <mergeCell ref="AK25:AK27"/>
    <mergeCell ref="AL25:AL27"/>
    <mergeCell ref="AH17:AH21"/>
    <mergeCell ref="AI17:AI19"/>
    <mergeCell ref="AJ17:AJ19"/>
    <mergeCell ref="AK17:AK19"/>
    <mergeCell ref="AL17:AL19"/>
    <mergeCell ref="AR15:AR16"/>
    <mergeCell ref="AS15:AS16"/>
    <mergeCell ref="AK9:AK11"/>
    <mergeCell ref="AL9:AL11"/>
    <mergeCell ref="AN15:AN16"/>
    <mergeCell ref="AO15:AO16"/>
    <mergeCell ref="AP15:AP16"/>
    <mergeCell ref="AM9:AM13"/>
    <mergeCell ref="AN9:AN13"/>
    <mergeCell ref="AO9:AO13"/>
    <mergeCell ref="AP9:AP13"/>
    <mergeCell ref="B6:C6"/>
    <mergeCell ref="D6:E6"/>
    <mergeCell ref="F6:G6"/>
    <mergeCell ref="H6:I6"/>
    <mergeCell ref="K6:L6"/>
    <mergeCell ref="M6:N6"/>
    <mergeCell ref="O6:P6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AO7:AO8"/>
    <mergeCell ref="AP7:AP8"/>
    <mergeCell ref="AQ7:AQ8"/>
    <mergeCell ref="AR7:AR8"/>
    <mergeCell ref="AS7:AS8"/>
    <mergeCell ref="AH9:AH13"/>
    <mergeCell ref="AI9:AI11"/>
    <mergeCell ref="AJ9:AJ11"/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X5:Z5"/>
  </mergeCells>
  <phoneticPr fontId="1"/>
  <conditionalFormatting sqref="C8:AG13">
    <cfRule type="expression" dxfId="53" priority="23">
      <formula>COUNTIF(祝日,C$8)=1</formula>
    </cfRule>
    <cfRule type="expression" dxfId="52" priority="26">
      <formula>WEEKDAY(C$8)=7</formula>
    </cfRule>
    <cfRule type="expression" dxfId="51" priority="27">
      <formula>WEEKDAY(C$8)=1</formula>
    </cfRule>
  </conditionalFormatting>
  <conditionalFormatting sqref="C16:AG21">
    <cfRule type="expression" dxfId="50" priority="22">
      <formula>COUNTIF(祝日,C$16)=1</formula>
    </cfRule>
    <cfRule type="expression" dxfId="49" priority="24">
      <formula>WEEKDAY(C$16)=7</formula>
    </cfRule>
    <cfRule type="expression" dxfId="48" priority="25">
      <formula>WEEKDAY(C$16)=1</formula>
    </cfRule>
  </conditionalFormatting>
  <conditionalFormatting sqref="C24:AG29">
    <cfRule type="expression" dxfId="47" priority="19" stopIfTrue="1">
      <formula>COUNTIF(祝日,C$24)=1</formula>
    </cfRule>
    <cfRule type="expression" dxfId="46" priority="20">
      <formula>WEEKDAY(C$24)=7</formula>
    </cfRule>
    <cfRule type="expression" dxfId="45" priority="21">
      <formula>WEEKDAY(C$24)=1</formula>
    </cfRule>
  </conditionalFormatting>
  <conditionalFormatting sqref="C32:AG37">
    <cfRule type="expression" dxfId="44" priority="16" stopIfTrue="1">
      <formula>COUNTIF(祝日,C$32)=1</formula>
    </cfRule>
    <cfRule type="expression" dxfId="43" priority="17">
      <formula>WEEKDAY(C$32)=7</formula>
    </cfRule>
    <cfRule type="expression" dxfId="42" priority="18">
      <formula>WEEKDAY(C$32)=1</formula>
    </cfRule>
  </conditionalFormatting>
  <conditionalFormatting sqref="C44:C45 C40:AG43">
    <cfRule type="expression" dxfId="41" priority="13" stopIfTrue="1">
      <formula>COUNTIF(祝日,C$40)=1</formula>
    </cfRule>
    <cfRule type="expression" dxfId="40" priority="14">
      <formula>WEEKDAY(C$40)=7</formula>
    </cfRule>
    <cfRule type="expression" dxfId="39" priority="15">
      <formula>WEEKDAY(C$40)=1</formula>
    </cfRule>
  </conditionalFormatting>
  <conditionalFormatting sqref="C48:AG53">
    <cfRule type="expression" dxfId="38" priority="10" stopIfTrue="1">
      <formula>COUNTIF(祝日,C$48)=1</formula>
    </cfRule>
    <cfRule type="expression" dxfId="37" priority="11">
      <formula>WEEKDAY(C$48)=7</formula>
    </cfRule>
    <cfRule type="expression" dxfId="36" priority="12">
      <formula>WEEKDAY(C$48)=1</formula>
    </cfRule>
  </conditionalFormatting>
  <conditionalFormatting sqref="C56:AG61">
    <cfRule type="expression" dxfId="35" priority="7" stopIfTrue="1">
      <formula>COUNTIF(祝日,C$56)=1</formula>
    </cfRule>
    <cfRule type="expression" dxfId="34" priority="8">
      <formula>WEEKDAY(C$56)=7</formula>
    </cfRule>
    <cfRule type="expression" dxfId="33" priority="9">
      <formula>WEEKDAY(C$56)=1</formula>
    </cfRule>
  </conditionalFormatting>
  <conditionalFormatting sqref="C64:AG69">
    <cfRule type="expression" dxfId="32" priority="4" stopIfTrue="1">
      <formula>COUNTIF(祝日,C$64)=1</formula>
    </cfRule>
    <cfRule type="expression" dxfId="31" priority="5">
      <formula>WEEKDAY(C$64)=7</formula>
    </cfRule>
    <cfRule type="expression" dxfId="30" priority="6">
      <formula>WEEKDAY(C$64)=1</formula>
    </cfRule>
  </conditionalFormatting>
  <conditionalFormatting sqref="D44:AG45">
    <cfRule type="expression" dxfId="29" priority="1" stopIfTrue="1">
      <formula>COUNTIF(祝日,D$40)=1</formula>
    </cfRule>
    <cfRule type="expression" dxfId="28" priority="2">
      <formula>WEEKDAY(D$40)=7</formula>
    </cfRule>
    <cfRule type="expression" dxfId="27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DC0BC54A-008A-42C8-97F8-85A323692438}">
      <formula1>"－,○,対象外"</formula1>
    </dataValidation>
    <dataValidation type="list" allowBlank="1" showInputMessage="1" showErrorMessage="1" sqref="C13:AG13 C29:AG29 C37:AG37 C45:AG45 C53:AG53 C61:AG61 C69:AG69 C21:AG21" xr:uid="{D79683DB-D3D5-4443-83C0-B72302A038FB}">
      <formula1>"○"</formula1>
    </dataValidation>
    <dataValidation type="list" allowBlank="1" showInputMessage="1" showErrorMessage="1" sqref="C10:AG10 C18:AG18 C26:AG26 C34:AG34 C42:AG42 C50:AG50 C58:AG58 C66:AG66" xr:uid="{D786DE64-6EA4-435A-BE5C-97BFFA2BCCF8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9417-7328-49AD-84D6-D501D4E55393}">
  <sheetPr>
    <tabColor rgb="FFFFC0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36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(32ヶ月以内シート１)'!D4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(32ヶ月以内シート１)'!D5:E5</f>
        <v>2024</v>
      </c>
      <c r="E5" s="119"/>
      <c r="F5" s="120">
        <f>'別紙１ (32ヶ月以内シート１)'!F5:G5</f>
        <v>11</v>
      </c>
      <c r="G5" s="120"/>
      <c r="H5" s="121">
        <f>'別紙１ (32ヶ月以内シート１)'!H5:I5</f>
        <v>1</v>
      </c>
      <c r="I5" s="121"/>
      <c r="J5" s="3" t="s">
        <v>1</v>
      </c>
      <c r="K5" s="119">
        <f>'別紙１ (32ヶ月以内シート１)'!K5:L5</f>
        <v>2025</v>
      </c>
      <c r="L5" s="119"/>
      <c r="M5" s="120">
        <f>'別紙１ (32ヶ月以内シート１)'!M5:N5</f>
        <v>3</v>
      </c>
      <c r="N5" s="120"/>
      <c r="O5" s="121">
        <f>'別紙１ (32ヶ月以内シート１)'!O5:P5</f>
        <v>14</v>
      </c>
      <c r="P5" s="121"/>
      <c r="X5" s="122"/>
      <c r="Y5" s="122"/>
      <c r="Z5" s="122"/>
      <c r="AG5" s="36"/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(32ヶ月以内シート１)'!D5&amp;"/"&amp;'別紙１ (32ヶ月以内シート１)'!F5&amp;"/"&amp;'別紙１ (32ヶ月以内シート１)'!H5,24))</f>
        <v>2026</v>
      </c>
      <c r="E6" s="119"/>
      <c r="F6" s="120">
        <f>MONTH(EDATE('別紙１ (32ヶ月以内シート１)'!D5&amp;"/"&amp;'別紙１ (32ヶ月以内シート１)'!F5&amp;"/"&amp;'別紙１ (32ヶ月以内シート１)'!H5,24))</f>
        <v>11</v>
      </c>
      <c r="G6" s="120"/>
      <c r="H6" s="121"/>
      <c r="I6" s="121"/>
      <c r="J6" s="3" t="s">
        <v>1</v>
      </c>
      <c r="K6" s="125">
        <f>YEAR(EDATE(D5&amp;"/"&amp;F5&amp;"/"&amp;H5,31))</f>
        <v>2027</v>
      </c>
      <c r="L6" s="125"/>
      <c r="M6" s="120">
        <f>MONTH(EDATE(D5&amp;"/"&amp;F5&amp;"/"&amp;H5,31))</f>
        <v>6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46327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46327</v>
      </c>
      <c r="D8" s="8">
        <f>IF(MONTH(DATE(YEAR(C8),MONTH(C8),DAY(C8)+1))=MONTH($C7),DATE(YEAR(C8),MONTH(C8),DAY(C8)+1),"")</f>
        <v>46328</v>
      </c>
      <c r="E8" s="8">
        <f t="shared" ref="E8:AG8" si="0">IF(MONTH(DATE(YEAR(D8),MONTH(D8),DAY(D8)+1))=MONTH($C$7),DATE(YEAR(D8),MONTH(D8),DAY(D8)+1),"")</f>
        <v>46329</v>
      </c>
      <c r="F8" s="26">
        <f t="shared" si="0"/>
        <v>46330</v>
      </c>
      <c r="G8" s="8">
        <f t="shared" si="0"/>
        <v>46331</v>
      </c>
      <c r="H8" s="8">
        <f t="shared" si="0"/>
        <v>46332</v>
      </c>
      <c r="I8" s="8">
        <f t="shared" si="0"/>
        <v>46333</v>
      </c>
      <c r="J8" s="8">
        <f t="shared" si="0"/>
        <v>46334</v>
      </c>
      <c r="K8" s="8">
        <f t="shared" si="0"/>
        <v>46335</v>
      </c>
      <c r="L8" s="8">
        <f t="shared" si="0"/>
        <v>46336</v>
      </c>
      <c r="M8" s="8">
        <f t="shared" si="0"/>
        <v>46337</v>
      </c>
      <c r="N8" s="8">
        <f t="shared" si="0"/>
        <v>46338</v>
      </c>
      <c r="O8" s="8">
        <f t="shared" si="0"/>
        <v>46339</v>
      </c>
      <c r="P8" s="8">
        <f t="shared" si="0"/>
        <v>46340</v>
      </c>
      <c r="Q8" s="8">
        <f t="shared" si="0"/>
        <v>46341</v>
      </c>
      <c r="R8" s="8">
        <f t="shared" si="0"/>
        <v>46342</v>
      </c>
      <c r="S8" s="8">
        <f t="shared" si="0"/>
        <v>46343</v>
      </c>
      <c r="T8" s="8">
        <f t="shared" si="0"/>
        <v>46344</v>
      </c>
      <c r="U8" s="8">
        <f t="shared" si="0"/>
        <v>46345</v>
      </c>
      <c r="V8" s="8">
        <f t="shared" si="0"/>
        <v>46346</v>
      </c>
      <c r="W8" s="8">
        <f t="shared" si="0"/>
        <v>46347</v>
      </c>
      <c r="X8" s="8">
        <f t="shared" si="0"/>
        <v>46348</v>
      </c>
      <c r="Y8" s="8">
        <f t="shared" si="0"/>
        <v>46349</v>
      </c>
      <c r="Z8" s="8">
        <f t="shared" si="0"/>
        <v>46350</v>
      </c>
      <c r="AA8" s="8">
        <f t="shared" si="0"/>
        <v>46351</v>
      </c>
      <c r="AB8" s="8">
        <f t="shared" si="0"/>
        <v>46352</v>
      </c>
      <c r="AC8" s="8">
        <f t="shared" si="0"/>
        <v>46353</v>
      </c>
      <c r="AD8" s="8">
        <f t="shared" si="0"/>
        <v>46354</v>
      </c>
      <c r="AE8" s="8">
        <f t="shared" si="0"/>
        <v>46355</v>
      </c>
      <c r="AF8" s="8">
        <f t="shared" si="0"/>
        <v>46356</v>
      </c>
      <c r="AG8" s="8" t="str">
        <f t="shared" si="0"/>
        <v/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日</v>
      </c>
      <c r="D9" s="9" t="str">
        <f t="shared" si="1"/>
        <v>月</v>
      </c>
      <c r="E9" s="9" t="str">
        <f t="shared" si="1"/>
        <v>火</v>
      </c>
      <c r="F9" s="10" t="str">
        <f t="shared" si="1"/>
        <v>水</v>
      </c>
      <c r="G9" s="9" t="str">
        <f t="shared" si="1"/>
        <v>木</v>
      </c>
      <c r="H9" s="9" t="str">
        <f t="shared" si="1"/>
        <v>金</v>
      </c>
      <c r="I9" s="9" t="str">
        <f t="shared" si="1"/>
        <v>土</v>
      </c>
      <c r="J9" s="9" t="str">
        <f t="shared" si="1"/>
        <v>日</v>
      </c>
      <c r="K9" s="9" t="str">
        <f t="shared" si="1"/>
        <v>月</v>
      </c>
      <c r="L9" s="9" t="str">
        <f t="shared" si="1"/>
        <v>火</v>
      </c>
      <c r="M9" s="9" t="str">
        <f t="shared" si="1"/>
        <v>水</v>
      </c>
      <c r="N9" s="9" t="str">
        <f t="shared" si="1"/>
        <v>木</v>
      </c>
      <c r="O9" s="9" t="str">
        <f t="shared" si="1"/>
        <v>金</v>
      </c>
      <c r="P9" s="9" t="str">
        <f t="shared" si="1"/>
        <v>土</v>
      </c>
      <c r="Q9" s="9" t="str">
        <f t="shared" si="1"/>
        <v>日</v>
      </c>
      <c r="R9" s="9" t="str">
        <f t="shared" si="1"/>
        <v>月</v>
      </c>
      <c r="S9" s="9" t="str">
        <f t="shared" si="1"/>
        <v>火</v>
      </c>
      <c r="T9" s="9" t="str">
        <f t="shared" si="1"/>
        <v>水</v>
      </c>
      <c r="U9" s="9" t="str">
        <f t="shared" si="1"/>
        <v>木</v>
      </c>
      <c r="V9" s="9" t="str">
        <f t="shared" si="1"/>
        <v>金</v>
      </c>
      <c r="W9" s="9" t="str">
        <f t="shared" si="1"/>
        <v>土</v>
      </c>
      <c r="X9" s="9" t="str">
        <f t="shared" si="1"/>
        <v>日</v>
      </c>
      <c r="Y9" s="9" t="str">
        <f t="shared" si="1"/>
        <v>月</v>
      </c>
      <c r="Z9" s="9" t="str">
        <f t="shared" si="1"/>
        <v>火</v>
      </c>
      <c r="AA9" s="9" t="str">
        <f t="shared" si="1"/>
        <v>水</v>
      </c>
      <c r="AB9" s="9" t="str">
        <f t="shared" si="1"/>
        <v>木</v>
      </c>
      <c r="AC9" s="9" t="str">
        <f t="shared" si="1"/>
        <v>金</v>
      </c>
      <c r="AD9" s="9" t="str">
        <f t="shared" si="1"/>
        <v>土</v>
      </c>
      <c r="AE9" s="9" t="str">
        <f t="shared" si="1"/>
        <v>日</v>
      </c>
      <c r="AF9" s="9" t="str">
        <f t="shared" si="1"/>
        <v>月</v>
      </c>
      <c r="AG9" s="9" t="str">
        <f t="shared" si="1"/>
        <v/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30</v>
      </c>
      <c r="AN9" s="84">
        <f>AM9-AH9</f>
        <v>30</v>
      </c>
      <c r="AO9" s="84">
        <f>'別紙１ (32ヶ月以内シート３) '!AO65+SUM(AN$7:AN13)</f>
        <v>760</v>
      </c>
      <c r="AP9" s="84">
        <f>COUNTIF(C12:AG12,"○")</f>
        <v>0</v>
      </c>
      <c r="AQ9" s="84">
        <f>'別紙１ (32ヶ月以内シート３) '!AQ65+SUM(AP$7:AP13)</f>
        <v>0</v>
      </c>
      <c r="AR9" s="84">
        <f>COUNTIF(C13:AG13,"○")</f>
        <v>0</v>
      </c>
      <c r="AS9" s="84">
        <f>'別紙１ (32ヶ月以内シート３) 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>文化の日</v>
      </c>
      <c r="F11" s="32" t="str">
        <f t="shared" si="2"/>
        <v/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/>
      </c>
      <c r="W11" s="30" t="str">
        <f t="shared" si="2"/>
        <v/>
      </c>
      <c r="X11" s="30" t="str">
        <f t="shared" si="2"/>
        <v/>
      </c>
      <c r="Y11" s="30" t="str">
        <f t="shared" si="2"/>
        <v>勤労感謝の日</v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46357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46357</v>
      </c>
      <c r="D16" s="8">
        <f t="shared" ref="D16:AG16" si="3">IF(MONTH(DATE(YEAR(C16),MONTH(C16),DAY(C16)+1))=MONTH($C15),DATE(YEAR(C16),MONTH(C16),DAY(C16)+1),"")</f>
        <v>46358</v>
      </c>
      <c r="E16" s="8">
        <f t="shared" si="3"/>
        <v>46359</v>
      </c>
      <c r="F16" s="8">
        <f t="shared" si="3"/>
        <v>46360</v>
      </c>
      <c r="G16" s="8">
        <f t="shared" si="3"/>
        <v>46361</v>
      </c>
      <c r="H16" s="8">
        <f t="shared" si="3"/>
        <v>46362</v>
      </c>
      <c r="I16" s="8">
        <f t="shared" si="3"/>
        <v>46363</v>
      </c>
      <c r="J16" s="8">
        <f t="shared" si="3"/>
        <v>46364</v>
      </c>
      <c r="K16" s="8">
        <f t="shared" si="3"/>
        <v>46365</v>
      </c>
      <c r="L16" s="8">
        <f t="shared" si="3"/>
        <v>46366</v>
      </c>
      <c r="M16" s="8">
        <f t="shared" si="3"/>
        <v>46367</v>
      </c>
      <c r="N16" s="8">
        <f t="shared" si="3"/>
        <v>46368</v>
      </c>
      <c r="O16" s="8">
        <f t="shared" si="3"/>
        <v>46369</v>
      </c>
      <c r="P16" s="8">
        <f t="shared" si="3"/>
        <v>46370</v>
      </c>
      <c r="Q16" s="8">
        <f t="shared" si="3"/>
        <v>46371</v>
      </c>
      <c r="R16" s="8">
        <f t="shared" si="3"/>
        <v>46372</v>
      </c>
      <c r="S16" s="8">
        <f t="shared" si="3"/>
        <v>46373</v>
      </c>
      <c r="T16" s="8">
        <f t="shared" si="3"/>
        <v>46374</v>
      </c>
      <c r="U16" s="8">
        <f t="shared" si="3"/>
        <v>46375</v>
      </c>
      <c r="V16" s="8">
        <f t="shared" si="3"/>
        <v>46376</v>
      </c>
      <c r="W16" s="8">
        <f t="shared" si="3"/>
        <v>46377</v>
      </c>
      <c r="X16" s="8">
        <f t="shared" si="3"/>
        <v>46378</v>
      </c>
      <c r="Y16" s="8">
        <f t="shared" si="3"/>
        <v>46379</v>
      </c>
      <c r="Z16" s="8">
        <f t="shared" si="3"/>
        <v>46380</v>
      </c>
      <c r="AA16" s="8">
        <f t="shared" si="3"/>
        <v>46381</v>
      </c>
      <c r="AB16" s="8">
        <f t="shared" si="3"/>
        <v>46382</v>
      </c>
      <c r="AC16" s="8">
        <f t="shared" si="3"/>
        <v>46383</v>
      </c>
      <c r="AD16" s="8">
        <f t="shared" si="3"/>
        <v>46384</v>
      </c>
      <c r="AE16" s="8">
        <f t="shared" si="3"/>
        <v>46385</v>
      </c>
      <c r="AF16" s="8">
        <f t="shared" si="3"/>
        <v>46386</v>
      </c>
      <c r="AG16" s="8">
        <f t="shared" si="3"/>
        <v>46387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火</v>
      </c>
      <c r="D17" s="9" t="str">
        <f t="shared" si="4"/>
        <v>水</v>
      </c>
      <c r="E17" s="9" t="str">
        <f t="shared" si="4"/>
        <v>木</v>
      </c>
      <c r="F17" s="9" t="str">
        <f t="shared" si="4"/>
        <v>金</v>
      </c>
      <c r="G17" s="9" t="str">
        <f t="shared" si="4"/>
        <v>土</v>
      </c>
      <c r="H17" s="9" t="str">
        <f t="shared" si="4"/>
        <v>日</v>
      </c>
      <c r="I17" s="9" t="str">
        <f t="shared" si="4"/>
        <v>月</v>
      </c>
      <c r="J17" s="9" t="str">
        <f t="shared" si="4"/>
        <v>火</v>
      </c>
      <c r="K17" s="9" t="str">
        <f t="shared" si="4"/>
        <v>水</v>
      </c>
      <c r="L17" s="9" t="str">
        <f t="shared" si="4"/>
        <v>木</v>
      </c>
      <c r="M17" s="9" t="str">
        <f t="shared" si="4"/>
        <v>金</v>
      </c>
      <c r="N17" s="9" t="str">
        <f t="shared" si="4"/>
        <v>土</v>
      </c>
      <c r="O17" s="9" t="str">
        <f t="shared" si="4"/>
        <v>日</v>
      </c>
      <c r="P17" s="9" t="str">
        <f t="shared" si="4"/>
        <v>月</v>
      </c>
      <c r="Q17" s="9" t="str">
        <f t="shared" si="4"/>
        <v>火</v>
      </c>
      <c r="R17" s="9" t="str">
        <f t="shared" si="4"/>
        <v>水</v>
      </c>
      <c r="S17" s="9" t="str">
        <f t="shared" si="4"/>
        <v>木</v>
      </c>
      <c r="T17" s="9" t="str">
        <f t="shared" si="4"/>
        <v>金</v>
      </c>
      <c r="U17" s="9" t="str">
        <f t="shared" si="4"/>
        <v>土</v>
      </c>
      <c r="V17" s="9" t="str">
        <f t="shared" si="4"/>
        <v>日</v>
      </c>
      <c r="W17" s="9" t="str">
        <f t="shared" si="4"/>
        <v>月</v>
      </c>
      <c r="X17" s="9" t="str">
        <f t="shared" si="4"/>
        <v>火</v>
      </c>
      <c r="Y17" s="9" t="str">
        <f t="shared" si="4"/>
        <v>水</v>
      </c>
      <c r="Z17" s="9" t="str">
        <f t="shared" si="4"/>
        <v>木</v>
      </c>
      <c r="AA17" s="9" t="str">
        <f t="shared" si="4"/>
        <v>金</v>
      </c>
      <c r="AB17" s="9" t="str">
        <f t="shared" si="4"/>
        <v>土</v>
      </c>
      <c r="AC17" s="9" t="str">
        <f t="shared" si="4"/>
        <v>日</v>
      </c>
      <c r="AD17" s="9" t="str">
        <f t="shared" si="4"/>
        <v>月</v>
      </c>
      <c r="AE17" s="9" t="str">
        <f t="shared" si="4"/>
        <v>火</v>
      </c>
      <c r="AF17" s="9" t="str">
        <f t="shared" si="4"/>
        <v>水</v>
      </c>
      <c r="AG17" s="9" t="str">
        <f t="shared" si="4"/>
        <v>木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'別紙１ (32ヶ月以内シート３) '!AO65+SUM(AN$7:AN21)</f>
        <v>791</v>
      </c>
      <c r="AP17" s="84">
        <f>COUNTIF(C20:AG20,"○")</f>
        <v>0</v>
      </c>
      <c r="AQ17" s="84">
        <f>'別紙１ (32ヶ月以内シート３) '!AQ65+SUM(AP$7:AP21)</f>
        <v>0</v>
      </c>
      <c r="AR17" s="84">
        <f>COUNTIF(C21:AG21,"○")</f>
        <v>0</v>
      </c>
      <c r="AS17" s="84">
        <f>'別紙１ (32ヶ月以内シート３) 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/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/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/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46388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46388</v>
      </c>
      <c r="D24" s="8">
        <f t="shared" ref="D24:AG24" si="6">IF(MONTH(DATE(YEAR(C24),MONTH(C24),DAY(C24)+1))=MONTH($C23),DATE(YEAR(C24),MONTH(C24),DAY(C24)+1),"")</f>
        <v>46389</v>
      </c>
      <c r="E24" s="8">
        <f t="shared" si="6"/>
        <v>46390</v>
      </c>
      <c r="F24" s="14">
        <f t="shared" si="6"/>
        <v>46391</v>
      </c>
      <c r="G24" s="8">
        <f t="shared" si="6"/>
        <v>46392</v>
      </c>
      <c r="H24" s="8">
        <f t="shared" si="6"/>
        <v>46393</v>
      </c>
      <c r="I24" s="8">
        <f t="shared" si="6"/>
        <v>46394</v>
      </c>
      <c r="J24" s="8">
        <f t="shared" si="6"/>
        <v>46395</v>
      </c>
      <c r="K24" s="8">
        <f t="shared" si="6"/>
        <v>46396</v>
      </c>
      <c r="L24" s="8">
        <f t="shared" si="6"/>
        <v>46397</v>
      </c>
      <c r="M24" s="8">
        <f t="shared" si="6"/>
        <v>46398</v>
      </c>
      <c r="N24" s="8">
        <f t="shared" si="6"/>
        <v>46399</v>
      </c>
      <c r="O24" s="8">
        <f t="shared" si="6"/>
        <v>46400</v>
      </c>
      <c r="P24" s="8">
        <f t="shared" si="6"/>
        <v>46401</v>
      </c>
      <c r="Q24" s="8">
        <f t="shared" si="6"/>
        <v>46402</v>
      </c>
      <c r="R24" s="8">
        <f t="shared" si="6"/>
        <v>46403</v>
      </c>
      <c r="S24" s="8">
        <f t="shared" si="6"/>
        <v>46404</v>
      </c>
      <c r="T24" s="8">
        <f t="shared" si="6"/>
        <v>46405</v>
      </c>
      <c r="U24" s="8">
        <f t="shared" si="6"/>
        <v>46406</v>
      </c>
      <c r="V24" s="8">
        <f t="shared" si="6"/>
        <v>46407</v>
      </c>
      <c r="W24" s="8">
        <f t="shared" si="6"/>
        <v>46408</v>
      </c>
      <c r="X24" s="8">
        <f t="shared" si="6"/>
        <v>46409</v>
      </c>
      <c r="Y24" s="8">
        <f t="shared" si="6"/>
        <v>46410</v>
      </c>
      <c r="Z24" s="8">
        <f t="shared" si="6"/>
        <v>46411</v>
      </c>
      <c r="AA24" s="8">
        <f t="shared" si="6"/>
        <v>46412</v>
      </c>
      <c r="AB24" s="8">
        <f t="shared" si="6"/>
        <v>46413</v>
      </c>
      <c r="AC24" s="8">
        <f t="shared" si="6"/>
        <v>46414</v>
      </c>
      <c r="AD24" s="8">
        <f t="shared" si="6"/>
        <v>46415</v>
      </c>
      <c r="AE24" s="8">
        <f t="shared" si="6"/>
        <v>46416</v>
      </c>
      <c r="AF24" s="8">
        <f t="shared" si="6"/>
        <v>46417</v>
      </c>
      <c r="AG24" s="8">
        <f t="shared" si="6"/>
        <v>46418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金</v>
      </c>
      <c r="D25" s="9" t="str">
        <f t="shared" si="7"/>
        <v>土</v>
      </c>
      <c r="E25" s="9" t="str">
        <f t="shared" si="7"/>
        <v>日</v>
      </c>
      <c r="F25" s="15" t="str">
        <f t="shared" si="7"/>
        <v>月</v>
      </c>
      <c r="G25" s="9" t="str">
        <f t="shared" si="7"/>
        <v>火</v>
      </c>
      <c r="H25" s="9" t="str">
        <f t="shared" si="7"/>
        <v>水</v>
      </c>
      <c r="I25" s="9" t="str">
        <f t="shared" si="7"/>
        <v>木</v>
      </c>
      <c r="J25" s="9" t="str">
        <f t="shared" si="7"/>
        <v>金</v>
      </c>
      <c r="K25" s="9" t="str">
        <f t="shared" si="7"/>
        <v>土</v>
      </c>
      <c r="L25" s="9" t="str">
        <f t="shared" si="7"/>
        <v>日</v>
      </c>
      <c r="M25" s="9" t="str">
        <f t="shared" si="7"/>
        <v>月</v>
      </c>
      <c r="N25" s="9" t="str">
        <f t="shared" si="7"/>
        <v>火</v>
      </c>
      <c r="O25" s="9" t="str">
        <f t="shared" si="7"/>
        <v>水</v>
      </c>
      <c r="P25" s="9" t="str">
        <f t="shared" si="7"/>
        <v>木</v>
      </c>
      <c r="Q25" s="9" t="str">
        <f t="shared" si="7"/>
        <v>金</v>
      </c>
      <c r="R25" s="9" t="str">
        <f t="shared" si="7"/>
        <v>土</v>
      </c>
      <c r="S25" s="9" t="str">
        <f t="shared" si="7"/>
        <v>日</v>
      </c>
      <c r="T25" s="9" t="str">
        <f t="shared" si="7"/>
        <v>月</v>
      </c>
      <c r="U25" s="9" t="str">
        <f t="shared" si="7"/>
        <v>火</v>
      </c>
      <c r="V25" s="9" t="str">
        <f t="shared" si="7"/>
        <v>水</v>
      </c>
      <c r="W25" s="9" t="str">
        <f t="shared" si="7"/>
        <v>木</v>
      </c>
      <c r="X25" s="9" t="str">
        <f t="shared" si="7"/>
        <v>金</v>
      </c>
      <c r="Y25" s="9" t="str">
        <f t="shared" si="7"/>
        <v>土</v>
      </c>
      <c r="Z25" s="9" t="str">
        <f t="shared" si="7"/>
        <v>日</v>
      </c>
      <c r="AA25" s="9" t="str">
        <f t="shared" si="7"/>
        <v>月</v>
      </c>
      <c r="AB25" s="9" t="str">
        <f t="shared" si="7"/>
        <v>火</v>
      </c>
      <c r="AC25" s="9" t="str">
        <f t="shared" si="7"/>
        <v>水</v>
      </c>
      <c r="AD25" s="9" t="str">
        <f t="shared" si="7"/>
        <v>木</v>
      </c>
      <c r="AE25" s="9" t="str">
        <f t="shared" si="7"/>
        <v>金</v>
      </c>
      <c r="AF25" s="9" t="str">
        <f t="shared" si="7"/>
        <v>土</v>
      </c>
      <c r="AG25" s="9" t="str">
        <f t="shared" si="7"/>
        <v>日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31</v>
      </c>
      <c r="AN25" s="84">
        <f>AM25-AH25</f>
        <v>31</v>
      </c>
      <c r="AO25" s="84">
        <f>'別紙１ (32ヶ月以内シート３) '!AO65+SUM(AN$7:AN29)</f>
        <v>822</v>
      </c>
      <c r="AP25" s="84">
        <f>COUNTIF(C28:AG28,"○")</f>
        <v>0</v>
      </c>
      <c r="AQ25" s="84">
        <f>'別紙１ (32ヶ月以内シート３) '!AQ65+SUM(AP$7:AP29)</f>
        <v>0</v>
      </c>
      <c r="AR25" s="84">
        <f>COUNTIF(C29:AG29,"○")</f>
        <v>0</v>
      </c>
      <c r="AS25" s="84">
        <f>'別紙１ (32ヶ月以内シート３) 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>元日</v>
      </c>
      <c r="D27" s="30" t="str">
        <f t="shared" si="8"/>
        <v/>
      </c>
      <c r="E27" s="30" t="str">
        <f t="shared" si="8"/>
        <v/>
      </c>
      <c r="F27" s="31" t="str">
        <f t="shared" si="8"/>
        <v/>
      </c>
      <c r="G27" s="30" t="str">
        <f t="shared" si="8"/>
        <v/>
      </c>
      <c r="H27" s="30" t="str">
        <f t="shared" si="8"/>
        <v/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>成人の日</v>
      </c>
      <c r="N27" s="30" t="str">
        <f t="shared" si="8"/>
        <v/>
      </c>
      <c r="O27" s="30" t="str">
        <f t="shared" si="8"/>
        <v/>
      </c>
      <c r="P27" s="30" t="str">
        <f t="shared" si="8"/>
        <v/>
      </c>
      <c r="Q27" s="30" t="str">
        <f t="shared" si="8"/>
        <v/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/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46419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46419</v>
      </c>
      <c r="D32" s="8">
        <f t="shared" ref="D32:AG32" si="9">IF(MONTH(DATE(YEAR(C32),MONTH(C32),DAY(C32)+1))=MONTH($C31),DATE(YEAR(C32),MONTH(C32),DAY(C32)+1),"")</f>
        <v>46420</v>
      </c>
      <c r="E32" s="8">
        <f t="shared" si="9"/>
        <v>46421</v>
      </c>
      <c r="F32" s="14">
        <f t="shared" si="9"/>
        <v>46422</v>
      </c>
      <c r="G32" s="8">
        <f t="shared" si="9"/>
        <v>46423</v>
      </c>
      <c r="H32" s="8">
        <f t="shared" si="9"/>
        <v>46424</v>
      </c>
      <c r="I32" s="8">
        <f t="shared" si="9"/>
        <v>46425</v>
      </c>
      <c r="J32" s="8">
        <f t="shared" si="9"/>
        <v>46426</v>
      </c>
      <c r="K32" s="8">
        <f t="shared" si="9"/>
        <v>46427</v>
      </c>
      <c r="L32" s="8">
        <f t="shared" si="9"/>
        <v>46428</v>
      </c>
      <c r="M32" s="8">
        <f t="shared" si="9"/>
        <v>46429</v>
      </c>
      <c r="N32" s="8">
        <f t="shared" si="9"/>
        <v>46430</v>
      </c>
      <c r="O32" s="8">
        <f t="shared" si="9"/>
        <v>46431</v>
      </c>
      <c r="P32" s="8">
        <f t="shared" si="9"/>
        <v>46432</v>
      </c>
      <c r="Q32" s="8">
        <f t="shared" si="9"/>
        <v>46433</v>
      </c>
      <c r="R32" s="8">
        <f t="shared" si="9"/>
        <v>46434</v>
      </c>
      <c r="S32" s="8">
        <f t="shared" si="9"/>
        <v>46435</v>
      </c>
      <c r="T32" s="8">
        <f t="shared" si="9"/>
        <v>46436</v>
      </c>
      <c r="U32" s="8">
        <f t="shared" si="9"/>
        <v>46437</v>
      </c>
      <c r="V32" s="8">
        <f t="shared" si="9"/>
        <v>46438</v>
      </c>
      <c r="W32" s="8">
        <f t="shared" si="9"/>
        <v>46439</v>
      </c>
      <c r="X32" s="8">
        <f t="shared" si="9"/>
        <v>46440</v>
      </c>
      <c r="Y32" s="8">
        <f t="shared" si="9"/>
        <v>46441</v>
      </c>
      <c r="Z32" s="8">
        <f t="shared" si="9"/>
        <v>46442</v>
      </c>
      <c r="AA32" s="8">
        <f t="shared" si="9"/>
        <v>46443</v>
      </c>
      <c r="AB32" s="8">
        <f t="shared" si="9"/>
        <v>46444</v>
      </c>
      <c r="AC32" s="8">
        <f t="shared" si="9"/>
        <v>46445</v>
      </c>
      <c r="AD32" s="8">
        <f t="shared" si="9"/>
        <v>46446</v>
      </c>
      <c r="AE32" s="8" t="str">
        <f t="shared" si="9"/>
        <v/>
      </c>
      <c r="AF32" s="8" t="e">
        <f t="shared" si="9"/>
        <v>#VALUE!</v>
      </c>
      <c r="AG32" s="8" t="e">
        <f t="shared" si="9"/>
        <v>#VALUE!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月</v>
      </c>
      <c r="D33" s="9" t="str">
        <f t="shared" si="10"/>
        <v>火</v>
      </c>
      <c r="E33" s="9" t="str">
        <f t="shared" si="10"/>
        <v>水</v>
      </c>
      <c r="F33" s="15" t="str">
        <f t="shared" si="10"/>
        <v>木</v>
      </c>
      <c r="G33" s="9" t="str">
        <f t="shared" si="10"/>
        <v>金</v>
      </c>
      <c r="H33" s="9" t="str">
        <f t="shared" si="10"/>
        <v>土</v>
      </c>
      <c r="I33" s="9" t="str">
        <f t="shared" si="10"/>
        <v>日</v>
      </c>
      <c r="J33" s="9" t="str">
        <f t="shared" si="10"/>
        <v>月</v>
      </c>
      <c r="K33" s="9" t="str">
        <f t="shared" si="10"/>
        <v>火</v>
      </c>
      <c r="L33" s="9" t="str">
        <f t="shared" si="10"/>
        <v>水</v>
      </c>
      <c r="M33" s="9" t="str">
        <f t="shared" si="10"/>
        <v>木</v>
      </c>
      <c r="N33" s="9" t="str">
        <f t="shared" si="10"/>
        <v>金</v>
      </c>
      <c r="O33" s="9" t="str">
        <f t="shared" si="10"/>
        <v>土</v>
      </c>
      <c r="P33" s="9" t="str">
        <f t="shared" si="10"/>
        <v>日</v>
      </c>
      <c r="Q33" s="9" t="str">
        <f t="shared" si="10"/>
        <v>月</v>
      </c>
      <c r="R33" s="9" t="str">
        <f t="shared" si="10"/>
        <v>火</v>
      </c>
      <c r="S33" s="9" t="str">
        <f t="shared" si="10"/>
        <v>水</v>
      </c>
      <c r="T33" s="9" t="str">
        <f t="shared" si="10"/>
        <v>木</v>
      </c>
      <c r="U33" s="9" t="str">
        <f t="shared" si="10"/>
        <v>金</v>
      </c>
      <c r="V33" s="9" t="str">
        <f t="shared" si="10"/>
        <v>土</v>
      </c>
      <c r="W33" s="9" t="str">
        <f t="shared" si="10"/>
        <v>日</v>
      </c>
      <c r="X33" s="9" t="str">
        <f t="shared" si="10"/>
        <v>月</v>
      </c>
      <c r="Y33" s="9" t="str">
        <f t="shared" si="10"/>
        <v>火</v>
      </c>
      <c r="Z33" s="9" t="str">
        <f t="shared" si="10"/>
        <v>水</v>
      </c>
      <c r="AA33" s="9" t="str">
        <f t="shared" si="10"/>
        <v>木</v>
      </c>
      <c r="AB33" s="9" t="str">
        <f t="shared" si="10"/>
        <v>金</v>
      </c>
      <c r="AC33" s="9" t="str">
        <f t="shared" si="10"/>
        <v>土</v>
      </c>
      <c r="AD33" s="9" t="str">
        <f t="shared" si="10"/>
        <v>日</v>
      </c>
      <c r="AE33" s="9" t="str">
        <f t="shared" si="10"/>
        <v/>
      </c>
      <c r="AF33" s="9" t="e">
        <f t="shared" si="10"/>
        <v>#VALUE!</v>
      </c>
      <c r="AG33" s="9" t="e">
        <f t="shared" si="10"/>
        <v>#VALUE!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28</v>
      </c>
      <c r="AN33" s="84">
        <f>AM33-AH33</f>
        <v>28</v>
      </c>
      <c r="AO33" s="84">
        <f>'別紙１ (32ヶ月以内シート３) '!AO65+SUM(AN$7:AN37)</f>
        <v>850</v>
      </c>
      <c r="AP33" s="84">
        <f>COUNTIF(C36:AG36,"○")</f>
        <v>0</v>
      </c>
      <c r="AQ33" s="84">
        <f>'別紙１ (32ヶ月以内シート３) '!AQ65+SUM(AP$7:AP37)</f>
        <v>0</v>
      </c>
      <c r="AR33" s="84">
        <f>COUNTIF(C37:AG37,"○")</f>
        <v>0</v>
      </c>
      <c r="AS33" s="84">
        <f>'別紙１ (32ヶ月以内シート３) 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>建国記念の日</v>
      </c>
      <c r="N35" s="30" t="str">
        <f t="shared" si="11"/>
        <v/>
      </c>
      <c r="O35" s="30" t="str">
        <f t="shared" si="11"/>
        <v/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>天皇誕生日</v>
      </c>
      <c r="Z35" s="30" t="str">
        <f t="shared" si="11"/>
        <v/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46447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46447</v>
      </c>
      <c r="D40" s="8">
        <f t="shared" ref="D40:AG40" si="12">IF(MONTH(DATE(YEAR(C40),MONTH(C40),DAY(C40)+1))=MONTH($C39),DATE(YEAR(C40),MONTH(C40),DAY(C40)+1),"")</f>
        <v>46448</v>
      </c>
      <c r="E40" s="8">
        <f t="shared" si="12"/>
        <v>46449</v>
      </c>
      <c r="F40" s="14">
        <f t="shared" si="12"/>
        <v>46450</v>
      </c>
      <c r="G40" s="8">
        <f t="shared" si="12"/>
        <v>46451</v>
      </c>
      <c r="H40" s="8">
        <f t="shared" si="12"/>
        <v>46452</v>
      </c>
      <c r="I40" s="8">
        <f t="shared" si="12"/>
        <v>46453</v>
      </c>
      <c r="J40" s="8">
        <f t="shared" si="12"/>
        <v>46454</v>
      </c>
      <c r="K40" s="8">
        <f t="shared" si="12"/>
        <v>46455</v>
      </c>
      <c r="L40" s="8">
        <f t="shared" si="12"/>
        <v>46456</v>
      </c>
      <c r="M40" s="8">
        <f t="shared" si="12"/>
        <v>46457</v>
      </c>
      <c r="N40" s="8">
        <f t="shared" si="12"/>
        <v>46458</v>
      </c>
      <c r="O40" s="8">
        <f t="shared" si="12"/>
        <v>46459</v>
      </c>
      <c r="P40" s="8">
        <f t="shared" si="12"/>
        <v>46460</v>
      </c>
      <c r="Q40" s="8">
        <f t="shared" si="12"/>
        <v>46461</v>
      </c>
      <c r="R40" s="8">
        <f t="shared" si="12"/>
        <v>46462</v>
      </c>
      <c r="S40" s="8">
        <f t="shared" si="12"/>
        <v>46463</v>
      </c>
      <c r="T40" s="8">
        <f t="shared" si="12"/>
        <v>46464</v>
      </c>
      <c r="U40" s="8">
        <f t="shared" si="12"/>
        <v>46465</v>
      </c>
      <c r="V40" s="8">
        <f t="shared" si="12"/>
        <v>46466</v>
      </c>
      <c r="W40" s="8">
        <f t="shared" si="12"/>
        <v>46467</v>
      </c>
      <c r="X40" s="8">
        <f t="shared" si="12"/>
        <v>46468</v>
      </c>
      <c r="Y40" s="8">
        <f t="shared" si="12"/>
        <v>46469</v>
      </c>
      <c r="Z40" s="8">
        <f t="shared" si="12"/>
        <v>46470</v>
      </c>
      <c r="AA40" s="8">
        <f t="shared" si="12"/>
        <v>46471</v>
      </c>
      <c r="AB40" s="8">
        <f t="shared" si="12"/>
        <v>46472</v>
      </c>
      <c r="AC40" s="8">
        <f t="shared" si="12"/>
        <v>46473</v>
      </c>
      <c r="AD40" s="8">
        <f t="shared" si="12"/>
        <v>46474</v>
      </c>
      <c r="AE40" s="8">
        <f t="shared" si="12"/>
        <v>46475</v>
      </c>
      <c r="AF40" s="8">
        <f t="shared" si="12"/>
        <v>46476</v>
      </c>
      <c r="AG40" s="8">
        <f t="shared" si="12"/>
        <v>46477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月</v>
      </c>
      <c r="D41" s="9" t="str">
        <f t="shared" si="13"/>
        <v>火</v>
      </c>
      <c r="E41" s="9" t="str">
        <f t="shared" si="13"/>
        <v>水</v>
      </c>
      <c r="F41" s="15" t="str">
        <f t="shared" si="13"/>
        <v>木</v>
      </c>
      <c r="G41" s="9" t="str">
        <f t="shared" si="13"/>
        <v>金</v>
      </c>
      <c r="H41" s="9" t="str">
        <f t="shared" si="13"/>
        <v>土</v>
      </c>
      <c r="I41" s="9" t="str">
        <f t="shared" si="13"/>
        <v>日</v>
      </c>
      <c r="J41" s="9" t="str">
        <f t="shared" si="13"/>
        <v>月</v>
      </c>
      <c r="K41" s="9" t="str">
        <f t="shared" si="13"/>
        <v>火</v>
      </c>
      <c r="L41" s="9" t="str">
        <f t="shared" si="13"/>
        <v>水</v>
      </c>
      <c r="M41" s="9" t="str">
        <f t="shared" si="13"/>
        <v>木</v>
      </c>
      <c r="N41" s="9" t="str">
        <f t="shared" si="13"/>
        <v>金</v>
      </c>
      <c r="O41" s="9" t="str">
        <f t="shared" si="13"/>
        <v>土</v>
      </c>
      <c r="P41" s="9" t="str">
        <f t="shared" si="13"/>
        <v>日</v>
      </c>
      <c r="Q41" s="9" t="str">
        <f t="shared" si="13"/>
        <v>月</v>
      </c>
      <c r="R41" s="9" t="str">
        <f t="shared" si="13"/>
        <v>火</v>
      </c>
      <c r="S41" s="9" t="str">
        <f t="shared" si="13"/>
        <v>水</v>
      </c>
      <c r="T41" s="9" t="str">
        <f t="shared" si="13"/>
        <v>木</v>
      </c>
      <c r="U41" s="9" t="str">
        <f t="shared" si="13"/>
        <v>金</v>
      </c>
      <c r="V41" s="9" t="str">
        <f t="shared" si="13"/>
        <v>土</v>
      </c>
      <c r="W41" s="9" t="str">
        <f t="shared" si="13"/>
        <v>日</v>
      </c>
      <c r="X41" s="9" t="str">
        <f t="shared" si="13"/>
        <v>月</v>
      </c>
      <c r="Y41" s="9" t="str">
        <f t="shared" si="13"/>
        <v>火</v>
      </c>
      <c r="Z41" s="9" t="str">
        <f t="shared" si="13"/>
        <v>水</v>
      </c>
      <c r="AA41" s="9" t="str">
        <f t="shared" si="13"/>
        <v>木</v>
      </c>
      <c r="AB41" s="9" t="str">
        <f t="shared" si="13"/>
        <v>金</v>
      </c>
      <c r="AC41" s="9" t="str">
        <f t="shared" si="13"/>
        <v>土</v>
      </c>
      <c r="AD41" s="9" t="str">
        <f t="shared" si="13"/>
        <v>日</v>
      </c>
      <c r="AE41" s="9" t="str">
        <f t="shared" si="13"/>
        <v>月</v>
      </c>
      <c r="AF41" s="9" t="str">
        <f t="shared" si="13"/>
        <v>火</v>
      </c>
      <c r="AG41" s="9" t="str">
        <f t="shared" si="13"/>
        <v>水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31</v>
      </c>
      <c r="AN41" s="84">
        <f>AM41-AH41</f>
        <v>31</v>
      </c>
      <c r="AO41" s="84">
        <f>'別紙１ (32ヶ月以内シート３) '!AO65+SUM(AN$7:AN45)</f>
        <v>881</v>
      </c>
      <c r="AP41" s="84">
        <f>COUNTIF(C44:AG44,"○")</f>
        <v>0</v>
      </c>
      <c r="AQ41" s="84">
        <f>'別紙１ (32ヶ月以内シート３) '!AQ65+SUM(AP$7:AP45)</f>
        <v>0</v>
      </c>
      <c r="AR41" s="84">
        <f>COUNTIF(C45:AG45,"○")</f>
        <v>0</v>
      </c>
      <c r="AS41" s="84">
        <f>'別紙１ (32ヶ月以内シート３) 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/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/>
      </c>
      <c r="W43" s="30" t="str">
        <f t="shared" si="14"/>
        <v>春分の日</v>
      </c>
      <c r="X43" s="30" t="str">
        <f t="shared" si="14"/>
        <v>振替休日</v>
      </c>
      <c r="Y43" s="30" t="str">
        <f t="shared" si="14"/>
        <v/>
      </c>
      <c r="Z43" s="30" t="str">
        <f t="shared" si="14"/>
        <v/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46478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46478</v>
      </c>
      <c r="D48" s="8">
        <f t="shared" ref="D48:AG48" si="15">IF(MONTH(DATE(YEAR(C48),MONTH(C48),DAY(C48)+1))=MONTH($C47),DATE(YEAR(C48),MONTH(C48),DAY(C48)+1),"")</f>
        <v>46479</v>
      </c>
      <c r="E48" s="8">
        <f t="shared" si="15"/>
        <v>46480</v>
      </c>
      <c r="F48" s="14">
        <f t="shared" si="15"/>
        <v>46481</v>
      </c>
      <c r="G48" s="8">
        <f t="shared" si="15"/>
        <v>46482</v>
      </c>
      <c r="H48" s="8">
        <f t="shared" si="15"/>
        <v>46483</v>
      </c>
      <c r="I48" s="8">
        <f t="shared" si="15"/>
        <v>46484</v>
      </c>
      <c r="J48" s="8">
        <f t="shared" si="15"/>
        <v>46485</v>
      </c>
      <c r="K48" s="8">
        <f t="shared" si="15"/>
        <v>46486</v>
      </c>
      <c r="L48" s="8">
        <f t="shared" si="15"/>
        <v>46487</v>
      </c>
      <c r="M48" s="8">
        <f t="shared" si="15"/>
        <v>46488</v>
      </c>
      <c r="N48" s="8">
        <f t="shared" si="15"/>
        <v>46489</v>
      </c>
      <c r="O48" s="8">
        <f t="shared" si="15"/>
        <v>46490</v>
      </c>
      <c r="P48" s="8">
        <f t="shared" si="15"/>
        <v>46491</v>
      </c>
      <c r="Q48" s="8">
        <f t="shared" si="15"/>
        <v>46492</v>
      </c>
      <c r="R48" s="8">
        <f t="shared" si="15"/>
        <v>46493</v>
      </c>
      <c r="S48" s="8">
        <f t="shared" si="15"/>
        <v>46494</v>
      </c>
      <c r="T48" s="8">
        <f t="shared" si="15"/>
        <v>46495</v>
      </c>
      <c r="U48" s="8">
        <f t="shared" si="15"/>
        <v>46496</v>
      </c>
      <c r="V48" s="8">
        <f t="shared" si="15"/>
        <v>46497</v>
      </c>
      <c r="W48" s="8">
        <f t="shared" si="15"/>
        <v>46498</v>
      </c>
      <c r="X48" s="8">
        <f t="shared" si="15"/>
        <v>46499</v>
      </c>
      <c r="Y48" s="8">
        <f t="shared" si="15"/>
        <v>46500</v>
      </c>
      <c r="Z48" s="8">
        <f t="shared" si="15"/>
        <v>46501</v>
      </c>
      <c r="AA48" s="8">
        <f t="shared" si="15"/>
        <v>46502</v>
      </c>
      <c r="AB48" s="8">
        <f t="shared" si="15"/>
        <v>46503</v>
      </c>
      <c r="AC48" s="8">
        <f t="shared" si="15"/>
        <v>46504</v>
      </c>
      <c r="AD48" s="8">
        <f t="shared" si="15"/>
        <v>46505</v>
      </c>
      <c r="AE48" s="8">
        <f t="shared" si="15"/>
        <v>46506</v>
      </c>
      <c r="AF48" s="8">
        <f t="shared" si="15"/>
        <v>46507</v>
      </c>
      <c r="AG48" s="8" t="str">
        <f t="shared" si="15"/>
        <v/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木</v>
      </c>
      <c r="D49" s="9" t="str">
        <f t="shared" si="16"/>
        <v>金</v>
      </c>
      <c r="E49" s="9" t="str">
        <f t="shared" si="16"/>
        <v>土</v>
      </c>
      <c r="F49" s="15" t="str">
        <f t="shared" si="16"/>
        <v>日</v>
      </c>
      <c r="G49" s="9" t="str">
        <f t="shared" si="16"/>
        <v>月</v>
      </c>
      <c r="H49" s="9" t="str">
        <f t="shared" si="16"/>
        <v>火</v>
      </c>
      <c r="I49" s="9" t="str">
        <f t="shared" si="16"/>
        <v>水</v>
      </c>
      <c r="J49" s="9" t="str">
        <f t="shared" si="16"/>
        <v>木</v>
      </c>
      <c r="K49" s="9" t="str">
        <f t="shared" si="16"/>
        <v>金</v>
      </c>
      <c r="L49" s="9" t="str">
        <f t="shared" si="16"/>
        <v>土</v>
      </c>
      <c r="M49" s="9" t="str">
        <f t="shared" si="16"/>
        <v>日</v>
      </c>
      <c r="N49" s="9" t="str">
        <f t="shared" si="16"/>
        <v>月</v>
      </c>
      <c r="O49" s="9" t="str">
        <f t="shared" si="16"/>
        <v>火</v>
      </c>
      <c r="P49" s="9" t="str">
        <f t="shared" si="16"/>
        <v>水</v>
      </c>
      <c r="Q49" s="9" t="str">
        <f t="shared" si="16"/>
        <v>木</v>
      </c>
      <c r="R49" s="9" t="str">
        <f t="shared" si="16"/>
        <v>金</v>
      </c>
      <c r="S49" s="9" t="str">
        <f t="shared" si="16"/>
        <v>土</v>
      </c>
      <c r="T49" s="9" t="str">
        <f t="shared" si="16"/>
        <v>日</v>
      </c>
      <c r="U49" s="9" t="str">
        <f t="shared" si="16"/>
        <v>月</v>
      </c>
      <c r="V49" s="9" t="str">
        <f t="shared" si="16"/>
        <v>火</v>
      </c>
      <c r="W49" s="9" t="str">
        <f t="shared" si="16"/>
        <v>水</v>
      </c>
      <c r="X49" s="9" t="str">
        <f t="shared" si="16"/>
        <v>木</v>
      </c>
      <c r="Y49" s="9" t="str">
        <f t="shared" si="16"/>
        <v>金</v>
      </c>
      <c r="Z49" s="9" t="str">
        <f t="shared" si="16"/>
        <v>土</v>
      </c>
      <c r="AA49" s="9" t="str">
        <f t="shared" si="16"/>
        <v>日</v>
      </c>
      <c r="AB49" s="9" t="str">
        <f t="shared" si="16"/>
        <v>月</v>
      </c>
      <c r="AC49" s="9" t="str">
        <f t="shared" si="16"/>
        <v>火</v>
      </c>
      <c r="AD49" s="9" t="str">
        <f t="shared" si="16"/>
        <v>水</v>
      </c>
      <c r="AE49" s="9" t="str">
        <f t="shared" si="16"/>
        <v>木</v>
      </c>
      <c r="AF49" s="9" t="str">
        <f t="shared" si="16"/>
        <v>金</v>
      </c>
      <c r="AG49" s="9" t="str">
        <f t="shared" si="16"/>
        <v/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30</v>
      </c>
      <c r="AN49" s="84">
        <f>AM49-AH49</f>
        <v>30</v>
      </c>
      <c r="AO49" s="84">
        <f>'別紙１ (32ヶ月以内シート３) '!AO65+SUM(AN$7:AN53)</f>
        <v>911</v>
      </c>
      <c r="AP49" s="84">
        <f>COUNTIF(C52:AG52,"○")</f>
        <v>0</v>
      </c>
      <c r="AQ49" s="84">
        <f>'別紙１ (32ヶ月以内シート３) '!AQ65+SUM(AP$7:AP53)</f>
        <v>0</v>
      </c>
      <c r="AR49" s="84">
        <f>COUNTIF(C53:AG53,"○")</f>
        <v>0</v>
      </c>
      <c r="AS49" s="84">
        <f>'別紙１ (32ヶ月以内シート３) 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/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/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>昭和の日</v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46508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46508</v>
      </c>
      <c r="D56" s="8">
        <f t="shared" ref="D56:AG56" si="18">IF(MONTH(DATE(YEAR(C56),MONTH(C56),DAY(C56)+1))=MONTH($C55),DATE(YEAR(C56),MONTH(C56),DAY(C56)+1),"")</f>
        <v>46509</v>
      </c>
      <c r="E56" s="8">
        <f t="shared" si="18"/>
        <v>46510</v>
      </c>
      <c r="F56" s="14">
        <f t="shared" si="18"/>
        <v>46511</v>
      </c>
      <c r="G56" s="8">
        <f t="shared" si="18"/>
        <v>46512</v>
      </c>
      <c r="H56" s="8">
        <f t="shared" si="18"/>
        <v>46513</v>
      </c>
      <c r="I56" s="8">
        <f t="shared" si="18"/>
        <v>46514</v>
      </c>
      <c r="J56" s="8">
        <f t="shared" si="18"/>
        <v>46515</v>
      </c>
      <c r="K56" s="8">
        <f t="shared" si="18"/>
        <v>46516</v>
      </c>
      <c r="L56" s="8">
        <f t="shared" si="18"/>
        <v>46517</v>
      </c>
      <c r="M56" s="8">
        <f t="shared" si="18"/>
        <v>46518</v>
      </c>
      <c r="N56" s="8">
        <f t="shared" si="18"/>
        <v>46519</v>
      </c>
      <c r="O56" s="8">
        <f t="shared" si="18"/>
        <v>46520</v>
      </c>
      <c r="P56" s="8">
        <f t="shared" si="18"/>
        <v>46521</v>
      </c>
      <c r="Q56" s="8">
        <f t="shared" si="18"/>
        <v>46522</v>
      </c>
      <c r="R56" s="8">
        <f t="shared" si="18"/>
        <v>46523</v>
      </c>
      <c r="S56" s="8">
        <f t="shared" si="18"/>
        <v>46524</v>
      </c>
      <c r="T56" s="8">
        <f t="shared" si="18"/>
        <v>46525</v>
      </c>
      <c r="U56" s="8">
        <f t="shared" si="18"/>
        <v>46526</v>
      </c>
      <c r="V56" s="8">
        <f t="shared" si="18"/>
        <v>46527</v>
      </c>
      <c r="W56" s="8">
        <f t="shared" si="18"/>
        <v>46528</v>
      </c>
      <c r="X56" s="8">
        <f t="shared" si="18"/>
        <v>46529</v>
      </c>
      <c r="Y56" s="8">
        <f t="shared" si="18"/>
        <v>46530</v>
      </c>
      <c r="Z56" s="8">
        <f t="shared" si="18"/>
        <v>46531</v>
      </c>
      <c r="AA56" s="8">
        <f t="shared" si="18"/>
        <v>46532</v>
      </c>
      <c r="AB56" s="8">
        <f t="shared" si="18"/>
        <v>46533</v>
      </c>
      <c r="AC56" s="8">
        <f t="shared" si="18"/>
        <v>46534</v>
      </c>
      <c r="AD56" s="8">
        <f t="shared" si="18"/>
        <v>46535</v>
      </c>
      <c r="AE56" s="8">
        <f t="shared" si="18"/>
        <v>46536</v>
      </c>
      <c r="AF56" s="8">
        <f t="shared" si="18"/>
        <v>46537</v>
      </c>
      <c r="AG56" s="8">
        <f t="shared" si="18"/>
        <v>46538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土</v>
      </c>
      <c r="D57" s="9" t="str">
        <f t="shared" si="19"/>
        <v>日</v>
      </c>
      <c r="E57" s="9" t="str">
        <f t="shared" si="19"/>
        <v>月</v>
      </c>
      <c r="F57" s="15" t="str">
        <f t="shared" si="19"/>
        <v>火</v>
      </c>
      <c r="G57" s="9" t="str">
        <f t="shared" si="19"/>
        <v>水</v>
      </c>
      <c r="H57" s="9" t="str">
        <f t="shared" si="19"/>
        <v>木</v>
      </c>
      <c r="I57" s="9" t="str">
        <f t="shared" si="19"/>
        <v>金</v>
      </c>
      <c r="J57" s="9" t="str">
        <f t="shared" si="19"/>
        <v>土</v>
      </c>
      <c r="K57" s="9" t="str">
        <f t="shared" si="19"/>
        <v>日</v>
      </c>
      <c r="L57" s="9" t="str">
        <f t="shared" si="19"/>
        <v>月</v>
      </c>
      <c r="M57" s="9" t="str">
        <f t="shared" si="19"/>
        <v>火</v>
      </c>
      <c r="N57" s="9" t="str">
        <f t="shared" si="19"/>
        <v>水</v>
      </c>
      <c r="O57" s="9" t="str">
        <f t="shared" si="19"/>
        <v>木</v>
      </c>
      <c r="P57" s="9" t="str">
        <f t="shared" si="19"/>
        <v>金</v>
      </c>
      <c r="Q57" s="9" t="str">
        <f t="shared" si="19"/>
        <v>土</v>
      </c>
      <c r="R57" s="9" t="str">
        <f t="shared" si="19"/>
        <v>日</v>
      </c>
      <c r="S57" s="9" t="str">
        <f t="shared" si="19"/>
        <v>月</v>
      </c>
      <c r="T57" s="9" t="str">
        <f t="shared" si="19"/>
        <v>火</v>
      </c>
      <c r="U57" s="9" t="str">
        <f t="shared" si="19"/>
        <v>水</v>
      </c>
      <c r="V57" s="9" t="str">
        <f t="shared" si="19"/>
        <v>木</v>
      </c>
      <c r="W57" s="9" t="str">
        <f t="shared" si="19"/>
        <v>金</v>
      </c>
      <c r="X57" s="9" t="str">
        <f t="shared" si="19"/>
        <v>土</v>
      </c>
      <c r="Y57" s="9" t="str">
        <f t="shared" si="19"/>
        <v>日</v>
      </c>
      <c r="Z57" s="9" t="str">
        <f t="shared" si="19"/>
        <v>月</v>
      </c>
      <c r="AA57" s="9" t="str">
        <f t="shared" si="19"/>
        <v>火</v>
      </c>
      <c r="AB57" s="9" t="str">
        <f t="shared" si="19"/>
        <v>水</v>
      </c>
      <c r="AC57" s="9" t="str">
        <f t="shared" si="19"/>
        <v>木</v>
      </c>
      <c r="AD57" s="9" t="str">
        <f t="shared" si="19"/>
        <v>金</v>
      </c>
      <c r="AE57" s="9" t="str">
        <f t="shared" si="19"/>
        <v>土</v>
      </c>
      <c r="AF57" s="9" t="str">
        <f t="shared" si="19"/>
        <v>日</v>
      </c>
      <c r="AG57" s="9" t="str">
        <f t="shared" si="19"/>
        <v>月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31</v>
      </c>
      <c r="AN57" s="84">
        <f>AM57-AH57</f>
        <v>31</v>
      </c>
      <c r="AO57" s="84">
        <f>'別紙１ (32ヶ月以内シート３) '!AO65+SUM(AN$7:AN61)</f>
        <v>942</v>
      </c>
      <c r="AP57" s="84">
        <f>COUNTIF(C60:AG60,"○")</f>
        <v>0</v>
      </c>
      <c r="AQ57" s="84">
        <f>'別紙１ (32ヶ月以内シート３) '!AQ65+SUM(AP$7:AP61)</f>
        <v>0</v>
      </c>
      <c r="AR57" s="84">
        <f>COUNTIF(C61:AG61,"○")</f>
        <v>0</v>
      </c>
      <c r="AS57" s="84">
        <f>'別紙１ (32ヶ月以内シート３) 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/>
      </c>
      <c r="D59" s="30" t="str">
        <f t="shared" si="20"/>
        <v/>
      </c>
      <c r="E59" s="30" t="str">
        <f t="shared" si="20"/>
        <v>憲法記念日</v>
      </c>
      <c r="F59" s="31" t="str">
        <f t="shared" si="20"/>
        <v>みどりの日</v>
      </c>
      <c r="G59" s="30" t="str">
        <f t="shared" si="20"/>
        <v>こどもの日</v>
      </c>
      <c r="H59" s="30" t="str">
        <f t="shared" si="20"/>
        <v/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/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/>
      </c>
      <c r="X59" s="30" t="str">
        <f t="shared" si="20"/>
        <v/>
      </c>
      <c r="Y59" s="30" t="str">
        <f t="shared" si="20"/>
        <v/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46539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46539</v>
      </c>
      <c r="D64" s="8">
        <f t="shared" ref="D64:AG64" si="21">IF(MONTH(DATE(YEAR(C64),MONTH(C64),DAY(C64)+1))=MONTH($C63),DATE(YEAR(C64),MONTH(C64),DAY(C64)+1),"")</f>
        <v>46540</v>
      </c>
      <c r="E64" s="8">
        <f t="shared" si="21"/>
        <v>46541</v>
      </c>
      <c r="F64" s="14">
        <f t="shared" si="21"/>
        <v>46542</v>
      </c>
      <c r="G64" s="8">
        <f t="shared" si="21"/>
        <v>46543</v>
      </c>
      <c r="H64" s="8">
        <f t="shared" si="21"/>
        <v>46544</v>
      </c>
      <c r="I64" s="8">
        <f t="shared" si="21"/>
        <v>46545</v>
      </c>
      <c r="J64" s="8">
        <f t="shared" si="21"/>
        <v>46546</v>
      </c>
      <c r="K64" s="8">
        <f t="shared" si="21"/>
        <v>46547</v>
      </c>
      <c r="L64" s="8">
        <f t="shared" si="21"/>
        <v>46548</v>
      </c>
      <c r="M64" s="8">
        <f t="shared" si="21"/>
        <v>46549</v>
      </c>
      <c r="N64" s="8">
        <f t="shared" si="21"/>
        <v>46550</v>
      </c>
      <c r="O64" s="8">
        <f t="shared" si="21"/>
        <v>46551</v>
      </c>
      <c r="P64" s="8">
        <f t="shared" si="21"/>
        <v>46552</v>
      </c>
      <c r="Q64" s="8">
        <f t="shared" si="21"/>
        <v>46553</v>
      </c>
      <c r="R64" s="8">
        <f t="shared" si="21"/>
        <v>46554</v>
      </c>
      <c r="S64" s="8">
        <f t="shared" si="21"/>
        <v>46555</v>
      </c>
      <c r="T64" s="8">
        <f t="shared" si="21"/>
        <v>46556</v>
      </c>
      <c r="U64" s="8">
        <f t="shared" si="21"/>
        <v>46557</v>
      </c>
      <c r="V64" s="8">
        <f t="shared" si="21"/>
        <v>46558</v>
      </c>
      <c r="W64" s="8">
        <f t="shared" si="21"/>
        <v>46559</v>
      </c>
      <c r="X64" s="8">
        <f t="shared" si="21"/>
        <v>46560</v>
      </c>
      <c r="Y64" s="8">
        <f t="shared" si="21"/>
        <v>46561</v>
      </c>
      <c r="Z64" s="8">
        <f t="shared" si="21"/>
        <v>46562</v>
      </c>
      <c r="AA64" s="8">
        <f t="shared" si="21"/>
        <v>46563</v>
      </c>
      <c r="AB64" s="8">
        <f t="shared" si="21"/>
        <v>46564</v>
      </c>
      <c r="AC64" s="8">
        <f t="shared" si="21"/>
        <v>46565</v>
      </c>
      <c r="AD64" s="8">
        <f t="shared" si="21"/>
        <v>46566</v>
      </c>
      <c r="AE64" s="8">
        <f t="shared" si="21"/>
        <v>46567</v>
      </c>
      <c r="AF64" s="8">
        <f t="shared" si="21"/>
        <v>46568</v>
      </c>
      <c r="AG64" s="8" t="str">
        <f t="shared" si="21"/>
        <v/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火</v>
      </c>
      <c r="D65" s="9" t="str">
        <f t="shared" si="22"/>
        <v>水</v>
      </c>
      <c r="E65" s="9" t="str">
        <f t="shared" si="22"/>
        <v>木</v>
      </c>
      <c r="F65" s="15" t="str">
        <f t="shared" si="22"/>
        <v>金</v>
      </c>
      <c r="G65" s="9" t="str">
        <f t="shared" si="22"/>
        <v>土</v>
      </c>
      <c r="H65" s="9" t="str">
        <f t="shared" si="22"/>
        <v>日</v>
      </c>
      <c r="I65" s="9" t="str">
        <f t="shared" si="22"/>
        <v>月</v>
      </c>
      <c r="J65" s="9" t="str">
        <f t="shared" si="22"/>
        <v>火</v>
      </c>
      <c r="K65" s="9" t="str">
        <f t="shared" si="22"/>
        <v>水</v>
      </c>
      <c r="L65" s="9" t="str">
        <f t="shared" si="22"/>
        <v>木</v>
      </c>
      <c r="M65" s="9" t="str">
        <f t="shared" si="22"/>
        <v>金</v>
      </c>
      <c r="N65" s="9" t="str">
        <f t="shared" si="22"/>
        <v>土</v>
      </c>
      <c r="O65" s="9" t="str">
        <f t="shared" si="22"/>
        <v>日</v>
      </c>
      <c r="P65" s="9" t="str">
        <f t="shared" si="22"/>
        <v>月</v>
      </c>
      <c r="Q65" s="9" t="str">
        <f t="shared" si="22"/>
        <v>火</v>
      </c>
      <c r="R65" s="9" t="str">
        <f t="shared" si="22"/>
        <v>水</v>
      </c>
      <c r="S65" s="9" t="str">
        <f t="shared" si="22"/>
        <v>木</v>
      </c>
      <c r="T65" s="9" t="str">
        <f t="shared" si="22"/>
        <v>金</v>
      </c>
      <c r="U65" s="9" t="str">
        <f t="shared" si="22"/>
        <v>土</v>
      </c>
      <c r="V65" s="9" t="str">
        <f t="shared" si="22"/>
        <v>日</v>
      </c>
      <c r="W65" s="9" t="str">
        <f t="shared" si="22"/>
        <v>月</v>
      </c>
      <c r="X65" s="9" t="str">
        <f t="shared" si="22"/>
        <v>火</v>
      </c>
      <c r="Y65" s="9" t="str">
        <f t="shared" si="22"/>
        <v>水</v>
      </c>
      <c r="Z65" s="9" t="str">
        <f t="shared" si="22"/>
        <v>木</v>
      </c>
      <c r="AA65" s="9" t="str">
        <f t="shared" si="22"/>
        <v>金</v>
      </c>
      <c r="AB65" s="9" t="str">
        <f t="shared" si="22"/>
        <v>土</v>
      </c>
      <c r="AC65" s="9" t="str">
        <f t="shared" si="22"/>
        <v>日</v>
      </c>
      <c r="AD65" s="9" t="str">
        <f t="shared" si="22"/>
        <v>月</v>
      </c>
      <c r="AE65" s="9" t="str">
        <f t="shared" si="22"/>
        <v>火</v>
      </c>
      <c r="AF65" s="9" t="str">
        <f t="shared" si="22"/>
        <v>水</v>
      </c>
      <c r="AG65" s="9" t="str">
        <f t="shared" si="22"/>
        <v/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30</v>
      </c>
      <c r="AN65" s="84">
        <f>AM65-AH65</f>
        <v>30</v>
      </c>
      <c r="AO65" s="84">
        <f>'別紙１ (32ヶ月以内シート３) '!AO65+SUM(AN$7:AN69)</f>
        <v>972</v>
      </c>
      <c r="AP65" s="84">
        <f>COUNTIF(C68:AG68,"○")</f>
        <v>0</v>
      </c>
      <c r="AQ65" s="84">
        <f>'別紙１ (32ヶ月以内シート３) '!AQ65+SUM(AP$7:AP69)</f>
        <v>0</v>
      </c>
      <c r="AR65" s="84">
        <f>COUNTIF(C69:AG69,"○")</f>
        <v>0</v>
      </c>
      <c r="AS65" s="84">
        <f>'別紙１ (32ヶ月以内シート３) 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/>
      </c>
      <c r="N67" s="30" t="str">
        <f t="shared" si="23"/>
        <v/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/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B72" s="3" t="s">
        <v>22</v>
      </c>
      <c r="AD72" s="109" t="s">
        <v>91</v>
      </c>
      <c r="AE72" s="110"/>
      <c r="AF72" s="110"/>
      <c r="AG72" s="110"/>
      <c r="AH72" s="110"/>
      <c r="AI72" s="110"/>
      <c r="AJ72" s="111"/>
      <c r="AK72" s="112">
        <f>AL69</f>
        <v>0</v>
      </c>
      <c r="AL72" s="113"/>
    </row>
    <row r="73" spans="1:45" x14ac:dyDescent="0.15">
      <c r="A73" s="16"/>
      <c r="B73" s="107"/>
      <c r="C73" s="107"/>
      <c r="D73" s="107"/>
      <c r="E73" s="107"/>
      <c r="F73" s="107"/>
      <c r="G73" s="107"/>
      <c r="H73" s="107"/>
      <c r="AD73" s="3" t="s">
        <v>23</v>
      </c>
    </row>
    <row r="74" spans="1:45" x14ac:dyDescent="0.15">
      <c r="B74" s="108"/>
      <c r="C74" s="108"/>
      <c r="D74" s="108"/>
      <c r="E74" s="108"/>
      <c r="F74" s="108"/>
      <c r="G74" s="108"/>
      <c r="H74" s="108"/>
      <c r="AL74" s="17"/>
    </row>
    <row r="75" spans="1:45" x14ac:dyDescent="0.15">
      <c r="A75" s="16"/>
      <c r="Z75" s="114" t="s">
        <v>24</v>
      </c>
      <c r="AA75" s="114"/>
      <c r="AB75" s="114"/>
      <c r="AC75" s="114"/>
      <c r="AD75" s="115" t="str">
        <f>IF(AL77="該当","通期の４週８休以上（28.5%以上）を達成",IF(AK72=0,"",IF(AK72&gt;=0.285,"通期の４週８休以上（28.5%以上）を達成","週休２日未達成")))</f>
        <v/>
      </c>
      <c r="AE75" s="115"/>
      <c r="AF75" s="115"/>
      <c r="AG75" s="115"/>
      <c r="AH75" s="115"/>
      <c r="AI75" s="115"/>
      <c r="AJ75" s="115"/>
      <c r="AK75" s="115"/>
      <c r="AL75" s="115"/>
    </row>
    <row r="76" spans="1:45" ht="14.25" thickBot="1" x14ac:dyDescent="0.2">
      <c r="A76" s="16"/>
      <c r="B76" s="3" t="s">
        <v>25</v>
      </c>
      <c r="AH76" s="16"/>
      <c r="AI76" s="16"/>
      <c r="AJ76" s="16"/>
      <c r="AK76" s="16"/>
      <c r="AL76" s="16"/>
    </row>
    <row r="77" spans="1:45" ht="14.25" thickBot="1" x14ac:dyDescent="0.2">
      <c r="B77" s="107"/>
      <c r="C77" s="107"/>
      <c r="D77" s="107"/>
      <c r="E77" s="107"/>
      <c r="F77" s="107"/>
      <c r="G77" s="107"/>
      <c r="H77" s="107"/>
      <c r="AK77" s="60" t="s">
        <v>94</v>
      </c>
      <c r="AL77" s="61" t="s">
        <v>39</v>
      </c>
      <c r="AS77" s="4"/>
    </row>
    <row r="78" spans="1:45" x14ac:dyDescent="0.15">
      <c r="B78" s="108"/>
      <c r="C78" s="108"/>
      <c r="D78" s="108"/>
      <c r="E78" s="108"/>
      <c r="F78" s="108"/>
      <c r="G78" s="108"/>
      <c r="H78" s="108"/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ht="13.5" customHeight="1" x14ac:dyDescent="0.15">
      <c r="A80" s="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</row>
    <row r="81" spans="1:38" ht="20.100000000000001" customHeight="1" x14ac:dyDescent="0.15">
      <c r="A81" s="1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6">
    <mergeCell ref="AJ3:AL3"/>
    <mergeCell ref="B4:C4"/>
    <mergeCell ref="B5:C5"/>
    <mergeCell ref="D5:E5"/>
    <mergeCell ref="F5:G5"/>
    <mergeCell ref="H5:I5"/>
    <mergeCell ref="K5:L5"/>
    <mergeCell ref="H6:I6"/>
    <mergeCell ref="K6:L6"/>
    <mergeCell ref="M6:N6"/>
    <mergeCell ref="O6:P6"/>
    <mergeCell ref="C7:AG7"/>
    <mergeCell ref="AH7:AH8"/>
    <mergeCell ref="AI7:AJ8"/>
    <mergeCell ref="C15:AG15"/>
    <mergeCell ref="AH15:AH16"/>
    <mergeCell ref="AI15:AJ16"/>
    <mergeCell ref="AK15:AL16"/>
    <mergeCell ref="AM15:AM16"/>
    <mergeCell ref="D4:P4"/>
    <mergeCell ref="M5:N5"/>
    <mergeCell ref="O5:P5"/>
    <mergeCell ref="X5:Z5"/>
    <mergeCell ref="B6:C6"/>
    <mergeCell ref="D6:E6"/>
    <mergeCell ref="F6:G6"/>
    <mergeCell ref="B10:B11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M9:AM13"/>
    <mergeCell ref="AN9:AN13"/>
    <mergeCell ref="AO9:AO13"/>
    <mergeCell ref="AP9:AP13"/>
    <mergeCell ref="AR9:AR13"/>
    <mergeCell ref="AK7:AL8"/>
    <mergeCell ref="AM7:AM8"/>
    <mergeCell ref="AN7:AN8"/>
    <mergeCell ref="AO7:AO8"/>
    <mergeCell ref="AP7:AP8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N15:AN16"/>
    <mergeCell ref="AO15:AO16"/>
    <mergeCell ref="AP15:AP16"/>
    <mergeCell ref="AR17:AR21"/>
    <mergeCell ref="AS17:AS21"/>
    <mergeCell ref="B18:B19"/>
    <mergeCell ref="AS23:AS24"/>
    <mergeCell ref="AH25:AH29"/>
    <mergeCell ref="AI25:AI27"/>
    <mergeCell ref="AJ25:AJ27"/>
    <mergeCell ref="AK25:AK27"/>
    <mergeCell ref="AL25:AL27"/>
    <mergeCell ref="AO17:AO21"/>
    <mergeCell ref="AP17:AP21"/>
    <mergeCell ref="AQ17:AQ21"/>
    <mergeCell ref="AO23:AO24"/>
    <mergeCell ref="AP23:AP24"/>
    <mergeCell ref="AQ23:AQ24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M25:AM29"/>
    <mergeCell ref="AN25:AN29"/>
    <mergeCell ref="AO25:AO29"/>
    <mergeCell ref="AP25:AP29"/>
    <mergeCell ref="AR23:AR24"/>
    <mergeCell ref="C31:AG31"/>
    <mergeCell ref="AH31:AH32"/>
    <mergeCell ref="AI31:AJ32"/>
    <mergeCell ref="AK31:AL32"/>
    <mergeCell ref="AM31:AM32"/>
    <mergeCell ref="AN31:AN32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1:AO32"/>
    <mergeCell ref="AP31:AP32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O33:AO37"/>
    <mergeCell ref="AP33:AP37"/>
    <mergeCell ref="AQ33:AQ37"/>
    <mergeCell ref="AO39:AO40"/>
    <mergeCell ref="AP39:AP40"/>
    <mergeCell ref="AQ39:AQ40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O47:AO48"/>
    <mergeCell ref="AP47:AP48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N49:AN53"/>
    <mergeCell ref="AO49:AO53"/>
    <mergeCell ref="AP49:AP53"/>
    <mergeCell ref="AQ49:AQ53"/>
    <mergeCell ref="AO55:AO56"/>
    <mergeCell ref="AP55:AP56"/>
    <mergeCell ref="AQ55:AQ56"/>
    <mergeCell ref="AJ57:AJ59"/>
    <mergeCell ref="AR55:AR56"/>
    <mergeCell ref="AS55:AS56"/>
    <mergeCell ref="AH57:AH61"/>
    <mergeCell ref="AI57:AI59"/>
    <mergeCell ref="AQ65:AQ69"/>
    <mergeCell ref="AR65:AR69"/>
    <mergeCell ref="AK57:AK59"/>
    <mergeCell ref="AL57:AL59"/>
    <mergeCell ref="AS57:AS61"/>
    <mergeCell ref="AS65:AS69"/>
    <mergeCell ref="AM55:AM56"/>
    <mergeCell ref="AN55:AN56"/>
    <mergeCell ref="AM57:AM61"/>
    <mergeCell ref="AN57:AN61"/>
    <mergeCell ref="AO57:AO61"/>
    <mergeCell ref="AP57:AP61"/>
    <mergeCell ref="AP63:AP64"/>
    <mergeCell ref="AR63:AR64"/>
    <mergeCell ref="AO63:AO64"/>
    <mergeCell ref="AS63:AS64"/>
    <mergeCell ref="AH65:AH69"/>
    <mergeCell ref="AI65:AI67"/>
    <mergeCell ref="AJ65:AJ67"/>
    <mergeCell ref="AK65:AK67"/>
    <mergeCell ref="AL65:AL67"/>
    <mergeCell ref="AQ63:AQ64"/>
    <mergeCell ref="AO65:AO69"/>
    <mergeCell ref="AP65:AP69"/>
    <mergeCell ref="B73:H74"/>
    <mergeCell ref="B77:H78"/>
    <mergeCell ref="AD72:AJ72"/>
    <mergeCell ref="AK72:AL72"/>
    <mergeCell ref="Z75:AC75"/>
    <mergeCell ref="AD75:AL75"/>
    <mergeCell ref="AN65:AN69"/>
    <mergeCell ref="AM65:AM69"/>
    <mergeCell ref="C63:AG63"/>
    <mergeCell ref="AH63:AH64"/>
    <mergeCell ref="AI63:AJ64"/>
    <mergeCell ref="AK63:AL64"/>
    <mergeCell ref="AM63:AM64"/>
    <mergeCell ref="AN63:AN64"/>
    <mergeCell ref="B66:B67"/>
  </mergeCells>
  <phoneticPr fontId="1"/>
  <conditionalFormatting sqref="C8:AG13">
    <cfRule type="expression" dxfId="26" priority="23">
      <formula>COUNTIF(祝日,C$8)=1</formula>
    </cfRule>
    <cfRule type="expression" dxfId="25" priority="26">
      <formula>WEEKDAY(C$8)=7</formula>
    </cfRule>
    <cfRule type="expression" dxfId="24" priority="27">
      <formula>WEEKDAY(C$8)=1</formula>
    </cfRule>
  </conditionalFormatting>
  <conditionalFormatting sqref="C16:AG21">
    <cfRule type="expression" dxfId="23" priority="22">
      <formula>COUNTIF(祝日,C$16)=1</formula>
    </cfRule>
    <cfRule type="expression" dxfId="22" priority="24">
      <formula>WEEKDAY(C$16)=7</formula>
    </cfRule>
    <cfRule type="expression" dxfId="21" priority="25">
      <formula>WEEKDAY(C$16)=1</formula>
    </cfRule>
  </conditionalFormatting>
  <conditionalFormatting sqref="C24:AG29">
    <cfRule type="expression" dxfId="20" priority="19" stopIfTrue="1">
      <formula>COUNTIF(祝日,C$24)=1</formula>
    </cfRule>
    <cfRule type="expression" dxfId="19" priority="20">
      <formula>WEEKDAY(C$24)=7</formula>
    </cfRule>
    <cfRule type="expression" dxfId="18" priority="21">
      <formula>WEEKDAY(C$24)=1</formula>
    </cfRule>
  </conditionalFormatting>
  <conditionalFormatting sqref="C32:AG37">
    <cfRule type="expression" dxfId="17" priority="16" stopIfTrue="1">
      <formula>COUNTIF(祝日,C$32)=1</formula>
    </cfRule>
    <cfRule type="expression" dxfId="16" priority="17">
      <formula>WEEKDAY(C$32)=7</formula>
    </cfRule>
    <cfRule type="expression" dxfId="15" priority="18">
      <formula>WEEKDAY(C$32)=1</formula>
    </cfRule>
  </conditionalFormatting>
  <conditionalFormatting sqref="C44:C45 C40:AG43">
    <cfRule type="expression" dxfId="14" priority="13" stopIfTrue="1">
      <formula>COUNTIF(祝日,C$40)=1</formula>
    </cfRule>
    <cfRule type="expression" dxfId="13" priority="14">
      <formula>WEEKDAY(C$40)=7</formula>
    </cfRule>
    <cfRule type="expression" dxfId="12" priority="15">
      <formula>WEEKDAY(C$40)=1</formula>
    </cfRule>
  </conditionalFormatting>
  <conditionalFormatting sqref="C48:AG53">
    <cfRule type="expression" dxfId="11" priority="10" stopIfTrue="1">
      <formula>COUNTIF(祝日,C$48)=1</formula>
    </cfRule>
    <cfRule type="expression" dxfId="10" priority="11">
      <formula>WEEKDAY(C$48)=7</formula>
    </cfRule>
    <cfRule type="expression" dxfId="9" priority="12">
      <formula>WEEKDAY(C$48)=1</formula>
    </cfRule>
  </conditionalFormatting>
  <conditionalFormatting sqref="C56:AG61">
    <cfRule type="expression" dxfId="8" priority="7" stopIfTrue="1">
      <formula>COUNTIF(祝日,C$56)=1</formula>
    </cfRule>
    <cfRule type="expression" dxfId="7" priority="8">
      <formula>WEEKDAY(C$56)=7</formula>
    </cfRule>
    <cfRule type="expression" dxfId="6" priority="9">
      <formula>WEEKDAY(C$56)=1</formula>
    </cfRule>
  </conditionalFormatting>
  <conditionalFormatting sqref="C64:AG69">
    <cfRule type="expression" dxfId="5" priority="4" stopIfTrue="1">
      <formula>COUNTIF(祝日,C$64)=1</formula>
    </cfRule>
    <cfRule type="expression" dxfId="4" priority="5">
      <formula>WEEKDAY(C$64)=7</formula>
    </cfRule>
    <cfRule type="expression" dxfId="3" priority="6">
      <formula>WEEKDAY(C$64)=1</formula>
    </cfRule>
  </conditionalFormatting>
  <conditionalFormatting sqref="D44:AG45">
    <cfRule type="expression" dxfId="2" priority="1" stopIfTrue="1">
      <formula>COUNTIF(祝日,D$40)=1</formula>
    </cfRule>
    <cfRule type="expression" dxfId="1" priority="2">
      <formula>WEEKDAY(D$40)=7</formula>
    </cfRule>
    <cfRule type="expression" dxfId="0" priority="3">
      <formula>WEEKDAY(D$40)=1</formula>
    </cfRule>
  </conditionalFormatting>
  <dataValidations count="4">
    <dataValidation type="list" allowBlank="1" showInputMessage="1" showErrorMessage="1" sqref="C10:AG10 C18:AG18 C26:AG26 C34:AG34 C42:AG42 C50:AG50 C58:AG58 C66:AG66" xr:uid="{00000000-0002-0000-0200-00000200000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200-000001000000}">
      <formula1>"○"</formula1>
    </dataValidation>
    <dataValidation type="list" allowBlank="1" showInputMessage="1" showErrorMessage="1" sqref="C12:AG12 C28:AG28 C36:AG36 C44:AG44 C52:AG52 C60:AG60 C68:AG68 C20:AG20" xr:uid="{00000000-0002-0000-0200-000000000000}">
      <formula1>"－,○,対象外"</formula1>
    </dataValidation>
    <dataValidation type="list" allowBlank="1" showInputMessage="1" showErrorMessage="1" sqref="AL77" xr:uid="{3D938260-6BDA-4FE4-AFBC-97C011C99DB3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"/>
  <sheetViews>
    <sheetView workbookViewId="0">
      <selection activeCell="K25" sqref="K25:L25"/>
    </sheetView>
  </sheetViews>
  <sheetFormatPr defaultRowHeight="13.5" x14ac:dyDescent="0.15"/>
  <cols>
    <col min="1" max="16" width="11.5" customWidth="1"/>
  </cols>
  <sheetData>
    <row r="1" spans="1:16" s="25" customFormat="1" ht="15" customHeight="1" x14ac:dyDescent="0.15">
      <c r="A1" s="24" t="s">
        <v>55</v>
      </c>
      <c r="B1" s="24" t="s">
        <v>56</v>
      </c>
      <c r="C1" s="24" t="s">
        <v>57</v>
      </c>
      <c r="D1" s="23" t="s">
        <v>58</v>
      </c>
      <c r="E1" s="47"/>
      <c r="F1" s="48"/>
      <c r="G1" s="48"/>
      <c r="H1" s="45"/>
      <c r="I1" s="48"/>
      <c r="J1" s="48"/>
      <c r="K1" s="48"/>
      <c r="L1" s="45"/>
      <c r="M1" s="48"/>
      <c r="N1" s="48"/>
      <c r="O1" s="48"/>
      <c r="P1" s="45"/>
    </row>
    <row r="2" spans="1:16" ht="62.25" customHeight="1" x14ac:dyDescent="0.15">
      <c r="A2" s="1"/>
      <c r="B2" s="1"/>
      <c r="C2" s="1"/>
      <c r="D2" s="1"/>
      <c r="E2" s="49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</sheetData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271" workbookViewId="0">
      <selection activeCell="L300" sqref="L300"/>
    </sheetView>
  </sheetViews>
  <sheetFormatPr defaultRowHeight="13.5" x14ac:dyDescent="0.15"/>
  <cols>
    <col min="1" max="1" width="11.625" bestFit="1" customWidth="1"/>
    <col min="2" max="2" width="3.375" bestFit="1" customWidth="1"/>
    <col min="3" max="3" width="13" bestFit="1" customWidth="1"/>
    <col min="6" max="6" width="11.625" bestFit="1" customWidth="1"/>
    <col min="7" max="7" width="3.375" bestFit="1" customWidth="1"/>
    <col min="8" max="8" width="13" bestFit="1" customWidth="1"/>
    <col min="9" max="9" width="11.625" bestFit="1" customWidth="1"/>
    <col min="10" max="10" width="17.25" bestFit="1" customWidth="1"/>
  </cols>
  <sheetData>
    <row r="1" spans="1:3" x14ac:dyDescent="0.15">
      <c r="A1" s="20">
        <v>43101</v>
      </c>
      <c r="B1" t="s">
        <v>59</v>
      </c>
      <c r="C1" t="s">
        <v>60</v>
      </c>
    </row>
    <row r="2" spans="1:3" x14ac:dyDescent="0.15">
      <c r="A2" s="20">
        <v>43108</v>
      </c>
      <c r="B2" t="s">
        <v>59</v>
      </c>
      <c r="C2" t="s">
        <v>61</v>
      </c>
    </row>
    <row r="3" spans="1:3" x14ac:dyDescent="0.15">
      <c r="A3" s="20">
        <v>43142</v>
      </c>
      <c r="B3" t="s">
        <v>54</v>
      </c>
      <c r="C3" t="s">
        <v>62</v>
      </c>
    </row>
    <row r="4" spans="1:3" x14ac:dyDescent="0.15">
      <c r="A4" s="20">
        <v>43143</v>
      </c>
      <c r="B4" t="s">
        <v>59</v>
      </c>
      <c r="C4" t="s">
        <v>63</v>
      </c>
    </row>
    <row r="5" spans="1:3" x14ac:dyDescent="0.15">
      <c r="A5" s="20">
        <v>43180</v>
      </c>
      <c r="B5" t="s">
        <v>50</v>
      </c>
      <c r="C5" t="s">
        <v>64</v>
      </c>
    </row>
    <row r="6" spans="1:3" x14ac:dyDescent="0.15">
      <c r="A6" s="20">
        <v>43219</v>
      </c>
      <c r="B6" t="s">
        <v>54</v>
      </c>
      <c r="C6" t="s">
        <v>65</v>
      </c>
    </row>
    <row r="7" spans="1:3" x14ac:dyDescent="0.15">
      <c r="A7" s="20">
        <v>43220</v>
      </c>
      <c r="B7" t="s">
        <v>59</v>
      </c>
      <c r="C7" t="s">
        <v>63</v>
      </c>
    </row>
    <row r="8" spans="1:3" x14ac:dyDescent="0.15">
      <c r="A8" s="20">
        <v>43223</v>
      </c>
      <c r="B8" t="s">
        <v>51</v>
      </c>
      <c r="C8" t="s">
        <v>66</v>
      </c>
    </row>
    <row r="9" spans="1:3" x14ac:dyDescent="0.15">
      <c r="A9" s="20">
        <v>43224</v>
      </c>
      <c r="B9" t="s">
        <v>52</v>
      </c>
      <c r="C9" t="s">
        <v>67</v>
      </c>
    </row>
    <row r="10" spans="1:3" x14ac:dyDescent="0.15">
      <c r="A10" s="20">
        <v>43225</v>
      </c>
      <c r="B10" t="s">
        <v>53</v>
      </c>
      <c r="C10" t="s">
        <v>68</v>
      </c>
    </row>
    <row r="11" spans="1:3" x14ac:dyDescent="0.15">
      <c r="A11" s="20">
        <v>43297</v>
      </c>
      <c r="B11" t="s">
        <v>59</v>
      </c>
      <c r="C11" t="s">
        <v>69</v>
      </c>
    </row>
    <row r="12" spans="1:3" x14ac:dyDescent="0.15">
      <c r="A12" s="20">
        <v>43323</v>
      </c>
      <c r="B12" t="s">
        <v>53</v>
      </c>
      <c r="C12" t="s">
        <v>70</v>
      </c>
    </row>
    <row r="13" spans="1:3" x14ac:dyDescent="0.15">
      <c r="A13" s="20">
        <v>43360</v>
      </c>
      <c r="B13" t="s">
        <v>59</v>
      </c>
      <c r="C13" t="s">
        <v>71</v>
      </c>
    </row>
    <row r="14" spans="1:3" x14ac:dyDescent="0.15">
      <c r="A14" s="20">
        <v>43366</v>
      </c>
      <c r="B14" t="s">
        <v>54</v>
      </c>
      <c r="C14" t="s">
        <v>72</v>
      </c>
    </row>
    <row r="15" spans="1:3" x14ac:dyDescent="0.15">
      <c r="A15" s="20">
        <v>43367</v>
      </c>
      <c r="B15" t="s">
        <v>59</v>
      </c>
      <c r="C15" t="s">
        <v>63</v>
      </c>
    </row>
    <row r="16" spans="1:3" x14ac:dyDescent="0.15">
      <c r="A16" s="20">
        <v>43381</v>
      </c>
      <c r="B16" t="s">
        <v>59</v>
      </c>
      <c r="C16" t="s">
        <v>73</v>
      </c>
    </row>
    <row r="17" spans="1:3" x14ac:dyDescent="0.15">
      <c r="A17" s="20">
        <v>43407</v>
      </c>
      <c r="B17" t="s">
        <v>53</v>
      </c>
      <c r="C17" t="s">
        <v>74</v>
      </c>
    </row>
    <row r="18" spans="1:3" x14ac:dyDescent="0.15">
      <c r="A18" s="20">
        <v>43427</v>
      </c>
      <c r="B18" t="s">
        <v>52</v>
      </c>
      <c r="C18" t="s">
        <v>75</v>
      </c>
    </row>
    <row r="19" spans="1:3" x14ac:dyDescent="0.15">
      <c r="A19" s="20">
        <v>43457</v>
      </c>
      <c r="B19" t="s">
        <v>54</v>
      </c>
      <c r="C19" t="s">
        <v>76</v>
      </c>
    </row>
    <row r="20" spans="1:3" x14ac:dyDescent="0.15">
      <c r="A20" s="20">
        <v>43458</v>
      </c>
      <c r="B20" t="s">
        <v>59</v>
      </c>
      <c r="C20" t="s">
        <v>63</v>
      </c>
    </row>
    <row r="21" spans="1:3" x14ac:dyDescent="0.15">
      <c r="A21" s="20">
        <v>43466</v>
      </c>
      <c r="B21" t="s">
        <v>49</v>
      </c>
      <c r="C21" t="s">
        <v>60</v>
      </c>
    </row>
    <row r="22" spans="1:3" x14ac:dyDescent="0.15">
      <c r="A22" s="20">
        <v>43479</v>
      </c>
      <c r="B22" t="s">
        <v>59</v>
      </c>
      <c r="C22" t="s">
        <v>61</v>
      </c>
    </row>
    <row r="23" spans="1:3" x14ac:dyDescent="0.15">
      <c r="A23" s="20">
        <v>43507</v>
      </c>
      <c r="B23" t="s">
        <v>59</v>
      </c>
      <c r="C23" t="s">
        <v>62</v>
      </c>
    </row>
    <row r="24" spans="1:3" x14ac:dyDescent="0.15">
      <c r="A24" s="20">
        <v>43545</v>
      </c>
      <c r="B24" t="s">
        <v>51</v>
      </c>
      <c r="C24" t="s">
        <v>64</v>
      </c>
    </row>
    <row r="25" spans="1:3" x14ac:dyDescent="0.15">
      <c r="A25" s="20">
        <v>43584</v>
      </c>
      <c r="B25" t="s">
        <v>59</v>
      </c>
      <c r="C25" t="s">
        <v>65</v>
      </c>
    </row>
    <row r="26" spans="1:3" x14ac:dyDescent="0.15">
      <c r="A26" s="20">
        <v>43588</v>
      </c>
      <c r="B26" t="s">
        <v>52</v>
      </c>
      <c r="C26" t="s">
        <v>66</v>
      </c>
    </row>
    <row r="27" spans="1:3" x14ac:dyDescent="0.15">
      <c r="A27" s="20">
        <v>43589</v>
      </c>
      <c r="B27" t="s">
        <v>53</v>
      </c>
      <c r="C27" t="s">
        <v>67</v>
      </c>
    </row>
    <row r="28" spans="1:3" x14ac:dyDescent="0.15">
      <c r="A28" s="20">
        <v>43590</v>
      </c>
      <c r="B28" t="s">
        <v>54</v>
      </c>
      <c r="C28" t="s">
        <v>68</v>
      </c>
    </row>
    <row r="29" spans="1:3" x14ac:dyDescent="0.15">
      <c r="A29" s="20">
        <v>43591</v>
      </c>
      <c r="B29" t="s">
        <v>59</v>
      </c>
      <c r="C29" t="s">
        <v>63</v>
      </c>
    </row>
    <row r="30" spans="1:3" x14ac:dyDescent="0.15">
      <c r="A30" s="20">
        <v>43661</v>
      </c>
      <c r="B30" t="s">
        <v>59</v>
      </c>
      <c r="C30" t="s">
        <v>69</v>
      </c>
    </row>
    <row r="31" spans="1:3" x14ac:dyDescent="0.15">
      <c r="A31" s="20">
        <v>43688</v>
      </c>
      <c r="B31" t="s">
        <v>54</v>
      </c>
      <c r="C31" t="s">
        <v>70</v>
      </c>
    </row>
    <row r="32" spans="1:3" x14ac:dyDescent="0.15">
      <c r="A32" s="20">
        <v>43689</v>
      </c>
      <c r="B32" t="s">
        <v>59</v>
      </c>
      <c r="C32" t="s">
        <v>63</v>
      </c>
    </row>
    <row r="33" spans="1:3" x14ac:dyDescent="0.15">
      <c r="A33" s="20">
        <v>43724</v>
      </c>
      <c r="B33" t="s">
        <v>59</v>
      </c>
      <c r="C33" t="s">
        <v>71</v>
      </c>
    </row>
    <row r="34" spans="1:3" x14ac:dyDescent="0.15">
      <c r="A34" s="20">
        <v>43731</v>
      </c>
      <c r="B34" t="s">
        <v>59</v>
      </c>
      <c r="C34" t="s">
        <v>72</v>
      </c>
    </row>
    <row r="35" spans="1:3" x14ac:dyDescent="0.15">
      <c r="A35" s="20">
        <v>43752</v>
      </c>
      <c r="B35" t="s">
        <v>59</v>
      </c>
      <c r="C35" t="s">
        <v>73</v>
      </c>
    </row>
    <row r="36" spans="1:3" x14ac:dyDescent="0.15">
      <c r="A36" s="20">
        <v>43772</v>
      </c>
      <c r="B36" t="s">
        <v>54</v>
      </c>
      <c r="C36" t="s">
        <v>74</v>
      </c>
    </row>
    <row r="37" spans="1:3" x14ac:dyDescent="0.15">
      <c r="A37" s="20">
        <v>43773</v>
      </c>
      <c r="B37" t="s">
        <v>59</v>
      </c>
      <c r="C37" t="s">
        <v>63</v>
      </c>
    </row>
    <row r="38" spans="1:3" x14ac:dyDescent="0.15">
      <c r="A38" s="20">
        <v>43792</v>
      </c>
      <c r="B38" t="s">
        <v>53</v>
      </c>
      <c r="C38" t="s">
        <v>75</v>
      </c>
    </row>
    <row r="39" spans="1:3" x14ac:dyDescent="0.15">
      <c r="A39" s="20">
        <v>43822</v>
      </c>
      <c r="B39" t="s">
        <v>59</v>
      </c>
      <c r="C39" t="s">
        <v>76</v>
      </c>
    </row>
    <row r="40" spans="1:3" x14ac:dyDescent="0.15">
      <c r="A40" s="20">
        <v>43831</v>
      </c>
      <c r="B40" t="s">
        <v>50</v>
      </c>
      <c r="C40" t="s">
        <v>60</v>
      </c>
    </row>
    <row r="41" spans="1:3" x14ac:dyDescent="0.15">
      <c r="A41" s="20">
        <v>43843</v>
      </c>
      <c r="B41" t="s">
        <v>59</v>
      </c>
      <c r="C41" t="s">
        <v>61</v>
      </c>
    </row>
    <row r="42" spans="1:3" x14ac:dyDescent="0.15">
      <c r="A42" s="20">
        <v>43872</v>
      </c>
      <c r="B42" t="s">
        <v>49</v>
      </c>
      <c r="C42" t="s">
        <v>62</v>
      </c>
    </row>
    <row r="43" spans="1:3" x14ac:dyDescent="0.15">
      <c r="A43" s="20">
        <v>43910</v>
      </c>
      <c r="B43" t="s">
        <v>52</v>
      </c>
      <c r="C43" t="s">
        <v>64</v>
      </c>
    </row>
    <row r="44" spans="1:3" x14ac:dyDescent="0.15">
      <c r="A44" s="20">
        <v>43950</v>
      </c>
      <c r="B44" t="s">
        <v>50</v>
      </c>
      <c r="C44" t="s">
        <v>65</v>
      </c>
    </row>
    <row r="45" spans="1:3" x14ac:dyDescent="0.15">
      <c r="A45" s="20">
        <v>43954</v>
      </c>
      <c r="B45" t="s">
        <v>54</v>
      </c>
      <c r="C45" t="s">
        <v>66</v>
      </c>
    </row>
    <row r="46" spans="1:3" x14ac:dyDescent="0.15">
      <c r="A46" s="20">
        <v>43955</v>
      </c>
      <c r="B46" t="s">
        <v>59</v>
      </c>
      <c r="C46" t="s">
        <v>67</v>
      </c>
    </row>
    <row r="47" spans="1:3" x14ac:dyDescent="0.15">
      <c r="A47" s="20">
        <v>43956</v>
      </c>
      <c r="B47" t="s">
        <v>49</v>
      </c>
      <c r="C47" t="s">
        <v>68</v>
      </c>
    </row>
    <row r="48" spans="1:3" x14ac:dyDescent="0.15">
      <c r="A48" s="20">
        <v>43957</v>
      </c>
      <c r="B48" t="s">
        <v>50</v>
      </c>
      <c r="C48" t="s">
        <v>63</v>
      </c>
    </row>
    <row r="49" spans="1:3" x14ac:dyDescent="0.15">
      <c r="A49" s="20">
        <v>44032</v>
      </c>
      <c r="B49" t="s">
        <v>59</v>
      </c>
      <c r="C49" t="s">
        <v>69</v>
      </c>
    </row>
    <row r="50" spans="1:3" x14ac:dyDescent="0.15">
      <c r="A50" s="20">
        <v>44054</v>
      </c>
      <c r="B50" t="s">
        <v>49</v>
      </c>
      <c r="C50" t="s">
        <v>70</v>
      </c>
    </row>
    <row r="51" spans="1:3" x14ac:dyDescent="0.15">
      <c r="A51" s="20">
        <v>44095</v>
      </c>
      <c r="B51" t="s">
        <v>59</v>
      </c>
      <c r="C51" t="s">
        <v>71</v>
      </c>
    </row>
    <row r="52" spans="1:3" x14ac:dyDescent="0.15">
      <c r="A52" s="20">
        <v>44096</v>
      </c>
      <c r="B52" t="s">
        <v>49</v>
      </c>
      <c r="C52" t="s">
        <v>72</v>
      </c>
    </row>
    <row r="53" spans="1:3" x14ac:dyDescent="0.15">
      <c r="A53" s="20">
        <v>44116</v>
      </c>
      <c r="B53" t="s">
        <v>59</v>
      </c>
      <c r="C53" t="s">
        <v>73</v>
      </c>
    </row>
    <row r="54" spans="1:3" x14ac:dyDescent="0.15">
      <c r="A54" s="20">
        <v>44138</v>
      </c>
      <c r="B54" t="s">
        <v>49</v>
      </c>
      <c r="C54" t="s">
        <v>74</v>
      </c>
    </row>
    <row r="55" spans="1:3" x14ac:dyDescent="0.15">
      <c r="A55" s="20">
        <v>44158</v>
      </c>
      <c r="B55" t="s">
        <v>59</v>
      </c>
      <c r="C55" t="s">
        <v>75</v>
      </c>
    </row>
    <row r="56" spans="1:3" x14ac:dyDescent="0.15">
      <c r="A56" s="20">
        <v>44188</v>
      </c>
      <c r="B56" t="s">
        <v>50</v>
      </c>
      <c r="C56" t="s">
        <v>76</v>
      </c>
    </row>
    <row r="57" spans="1:3" x14ac:dyDescent="0.15">
      <c r="A57" s="20">
        <v>44197</v>
      </c>
      <c r="B57" t="s">
        <v>52</v>
      </c>
      <c r="C57" t="s">
        <v>60</v>
      </c>
    </row>
    <row r="58" spans="1:3" x14ac:dyDescent="0.15">
      <c r="A58" s="20">
        <v>44207</v>
      </c>
      <c r="B58" t="s">
        <v>59</v>
      </c>
      <c r="C58" t="s">
        <v>61</v>
      </c>
    </row>
    <row r="59" spans="1:3" x14ac:dyDescent="0.15">
      <c r="A59" s="20">
        <v>44238</v>
      </c>
      <c r="B59" t="s">
        <v>51</v>
      </c>
      <c r="C59" t="s">
        <v>62</v>
      </c>
    </row>
    <row r="60" spans="1:3" x14ac:dyDescent="0.15">
      <c r="A60" s="20">
        <v>44250</v>
      </c>
      <c r="B60" t="s">
        <v>77</v>
      </c>
      <c r="C60" t="s">
        <v>78</v>
      </c>
    </row>
    <row r="61" spans="1:3" x14ac:dyDescent="0.15">
      <c r="A61" s="20">
        <v>44275</v>
      </c>
      <c r="B61" t="s">
        <v>53</v>
      </c>
      <c r="C61" t="s">
        <v>64</v>
      </c>
    </row>
    <row r="62" spans="1:3" x14ac:dyDescent="0.15">
      <c r="A62" s="20">
        <v>44315</v>
      </c>
      <c r="B62" t="s">
        <v>51</v>
      </c>
      <c r="C62" t="s">
        <v>65</v>
      </c>
    </row>
    <row r="63" spans="1:3" x14ac:dyDescent="0.15">
      <c r="A63" s="20">
        <v>44319</v>
      </c>
      <c r="B63" t="s">
        <v>59</v>
      </c>
      <c r="C63" t="s">
        <v>66</v>
      </c>
    </row>
    <row r="64" spans="1:3" x14ac:dyDescent="0.15">
      <c r="A64" s="20">
        <v>44320</v>
      </c>
      <c r="B64" t="s">
        <v>49</v>
      </c>
      <c r="C64" t="s">
        <v>67</v>
      </c>
    </row>
    <row r="65" spans="1:3" x14ac:dyDescent="0.15">
      <c r="A65" s="20">
        <v>44321</v>
      </c>
      <c r="B65" t="s">
        <v>50</v>
      </c>
      <c r="C65" t="s">
        <v>68</v>
      </c>
    </row>
    <row r="66" spans="1:3" x14ac:dyDescent="0.15">
      <c r="A66" s="20">
        <v>44399</v>
      </c>
      <c r="B66" t="s">
        <v>79</v>
      </c>
      <c r="C66" t="s">
        <v>69</v>
      </c>
    </row>
    <row r="67" spans="1:3" x14ac:dyDescent="0.15">
      <c r="A67" s="20">
        <v>44400</v>
      </c>
      <c r="B67" t="s">
        <v>80</v>
      </c>
      <c r="C67" t="s">
        <v>81</v>
      </c>
    </row>
    <row r="68" spans="1:3" x14ac:dyDescent="0.15">
      <c r="A68" s="20">
        <v>44416</v>
      </c>
      <c r="B68" t="s">
        <v>82</v>
      </c>
      <c r="C68" t="s">
        <v>70</v>
      </c>
    </row>
    <row r="69" spans="1:3" x14ac:dyDescent="0.15">
      <c r="A69" s="20">
        <v>44417</v>
      </c>
      <c r="B69" t="s">
        <v>48</v>
      </c>
      <c r="C69" t="s">
        <v>83</v>
      </c>
    </row>
    <row r="70" spans="1:3" x14ac:dyDescent="0.15">
      <c r="A70" s="20">
        <v>44459</v>
      </c>
      <c r="B70" t="s">
        <v>59</v>
      </c>
      <c r="C70" t="s">
        <v>71</v>
      </c>
    </row>
    <row r="71" spans="1:3" x14ac:dyDescent="0.15">
      <c r="A71" s="20">
        <v>44462</v>
      </c>
      <c r="B71" t="s">
        <v>51</v>
      </c>
      <c r="C71" t="s">
        <v>72</v>
      </c>
    </row>
    <row r="72" spans="1:3" x14ac:dyDescent="0.15">
      <c r="A72" s="20">
        <v>44503</v>
      </c>
      <c r="B72" t="s">
        <v>50</v>
      </c>
      <c r="C72" t="s">
        <v>74</v>
      </c>
    </row>
    <row r="73" spans="1:3" x14ac:dyDescent="0.15">
      <c r="A73" s="20">
        <v>44523</v>
      </c>
      <c r="B73" t="s">
        <v>49</v>
      </c>
      <c r="C73" t="s">
        <v>75</v>
      </c>
    </row>
    <row r="74" spans="1:3" x14ac:dyDescent="0.15">
      <c r="A74" s="20">
        <v>44562</v>
      </c>
      <c r="B74" t="s">
        <v>53</v>
      </c>
      <c r="C74" t="s">
        <v>60</v>
      </c>
    </row>
    <row r="75" spans="1:3" x14ac:dyDescent="0.15">
      <c r="A75" s="20">
        <v>44571</v>
      </c>
      <c r="B75" t="s">
        <v>59</v>
      </c>
      <c r="C75" t="s">
        <v>61</v>
      </c>
    </row>
    <row r="76" spans="1:3" x14ac:dyDescent="0.15">
      <c r="A76" s="20">
        <v>44603</v>
      </c>
      <c r="B76" t="s">
        <v>52</v>
      </c>
      <c r="C76" t="s">
        <v>62</v>
      </c>
    </row>
    <row r="77" spans="1:3" x14ac:dyDescent="0.15">
      <c r="A77" s="20">
        <v>44615</v>
      </c>
      <c r="B77" t="s">
        <v>84</v>
      </c>
      <c r="C77" t="s">
        <v>78</v>
      </c>
    </row>
    <row r="78" spans="1:3" x14ac:dyDescent="0.15">
      <c r="A78" s="20">
        <v>44641</v>
      </c>
      <c r="B78" t="s">
        <v>59</v>
      </c>
      <c r="C78" t="s">
        <v>64</v>
      </c>
    </row>
    <row r="79" spans="1:3" x14ac:dyDescent="0.15">
      <c r="A79" s="20">
        <v>44680</v>
      </c>
      <c r="B79" t="s">
        <v>52</v>
      </c>
      <c r="C79" t="s">
        <v>65</v>
      </c>
    </row>
    <row r="80" spans="1:3" x14ac:dyDescent="0.15">
      <c r="A80" s="20">
        <v>44684</v>
      </c>
      <c r="B80" t="s">
        <v>49</v>
      </c>
      <c r="C80" t="s">
        <v>66</v>
      </c>
    </row>
    <row r="81" spans="1:3" x14ac:dyDescent="0.15">
      <c r="A81" s="20">
        <v>44685</v>
      </c>
      <c r="B81" t="s">
        <v>50</v>
      </c>
      <c r="C81" t="s">
        <v>67</v>
      </c>
    </row>
    <row r="82" spans="1:3" x14ac:dyDescent="0.15">
      <c r="A82" s="20">
        <v>44686</v>
      </c>
      <c r="B82" t="s">
        <v>51</v>
      </c>
      <c r="C82" t="s">
        <v>68</v>
      </c>
    </row>
    <row r="83" spans="1:3" x14ac:dyDescent="0.15">
      <c r="A83" s="20">
        <v>44760</v>
      </c>
      <c r="B83" t="s">
        <v>59</v>
      </c>
      <c r="C83" t="s">
        <v>69</v>
      </c>
    </row>
    <row r="84" spans="1:3" x14ac:dyDescent="0.15">
      <c r="A84" s="20">
        <v>44784</v>
      </c>
      <c r="B84" t="s">
        <v>51</v>
      </c>
      <c r="C84" t="s">
        <v>70</v>
      </c>
    </row>
    <row r="85" spans="1:3" x14ac:dyDescent="0.15">
      <c r="A85" s="20">
        <v>44823</v>
      </c>
      <c r="B85" t="s">
        <v>59</v>
      </c>
      <c r="C85" t="s">
        <v>71</v>
      </c>
    </row>
    <row r="86" spans="1:3" x14ac:dyDescent="0.15">
      <c r="A86" s="20">
        <v>44827</v>
      </c>
      <c r="B86" t="s">
        <v>52</v>
      </c>
      <c r="C86" t="s">
        <v>72</v>
      </c>
    </row>
    <row r="87" spans="1:3" x14ac:dyDescent="0.15">
      <c r="A87" s="20">
        <v>44844</v>
      </c>
      <c r="B87" t="s">
        <v>59</v>
      </c>
      <c r="C87" t="s">
        <v>85</v>
      </c>
    </row>
    <row r="88" spans="1:3" x14ac:dyDescent="0.15">
      <c r="A88" s="20">
        <v>44868</v>
      </c>
      <c r="B88" t="s">
        <v>51</v>
      </c>
      <c r="C88" t="s">
        <v>74</v>
      </c>
    </row>
    <row r="89" spans="1:3" x14ac:dyDescent="0.15">
      <c r="A89" s="20">
        <v>44888</v>
      </c>
      <c r="B89" t="s">
        <v>50</v>
      </c>
      <c r="C89" t="s">
        <v>75</v>
      </c>
    </row>
    <row r="90" spans="1:3" x14ac:dyDescent="0.15">
      <c r="A90" s="20">
        <v>44927</v>
      </c>
      <c r="B90" t="s">
        <v>82</v>
      </c>
      <c r="C90" t="s">
        <v>60</v>
      </c>
    </row>
    <row r="91" spans="1:3" x14ac:dyDescent="0.15">
      <c r="A91" s="20">
        <v>44928</v>
      </c>
      <c r="B91" t="s">
        <v>48</v>
      </c>
      <c r="C91" t="s">
        <v>83</v>
      </c>
    </row>
    <row r="92" spans="1:3" x14ac:dyDescent="0.15">
      <c r="A92" s="20">
        <v>44935</v>
      </c>
      <c r="B92" t="s">
        <v>59</v>
      </c>
      <c r="C92" t="s">
        <v>61</v>
      </c>
    </row>
    <row r="93" spans="1:3" x14ac:dyDescent="0.15">
      <c r="A93" s="20">
        <v>44968</v>
      </c>
      <c r="B93" t="s">
        <v>86</v>
      </c>
      <c r="C93" t="s">
        <v>62</v>
      </c>
    </row>
    <row r="94" spans="1:3" x14ac:dyDescent="0.15">
      <c r="A94" s="20">
        <v>44980</v>
      </c>
      <c r="B94" t="s">
        <v>79</v>
      </c>
      <c r="C94" t="s">
        <v>78</v>
      </c>
    </row>
    <row r="95" spans="1:3" x14ac:dyDescent="0.15">
      <c r="A95" s="20">
        <v>45006</v>
      </c>
      <c r="B95" t="s">
        <v>77</v>
      </c>
      <c r="C95" t="s">
        <v>64</v>
      </c>
    </row>
    <row r="96" spans="1:3" x14ac:dyDescent="0.15">
      <c r="A96" s="20">
        <v>45045</v>
      </c>
      <c r="B96" t="s">
        <v>86</v>
      </c>
      <c r="C96" t="s">
        <v>65</v>
      </c>
    </row>
    <row r="97" spans="1:6" x14ac:dyDescent="0.15">
      <c r="A97" s="20">
        <v>45049</v>
      </c>
      <c r="B97" t="s">
        <v>84</v>
      </c>
      <c r="C97" t="s">
        <v>66</v>
      </c>
    </row>
    <row r="98" spans="1:6" x14ac:dyDescent="0.15">
      <c r="A98" s="20">
        <v>45050</v>
      </c>
      <c r="B98" t="s">
        <v>79</v>
      </c>
      <c r="C98" t="s">
        <v>67</v>
      </c>
    </row>
    <row r="99" spans="1:6" x14ac:dyDescent="0.15">
      <c r="A99" s="20">
        <v>45051</v>
      </c>
      <c r="B99" t="s">
        <v>80</v>
      </c>
      <c r="C99" t="s">
        <v>68</v>
      </c>
    </row>
    <row r="100" spans="1:6" x14ac:dyDescent="0.15">
      <c r="A100" s="20">
        <v>45124</v>
      </c>
      <c r="B100" t="s">
        <v>59</v>
      </c>
      <c r="C100" t="s">
        <v>69</v>
      </c>
    </row>
    <row r="101" spans="1:6" x14ac:dyDescent="0.15">
      <c r="A101" s="20">
        <v>45149</v>
      </c>
      <c r="B101" t="s">
        <v>80</v>
      </c>
      <c r="C101" t="s">
        <v>70</v>
      </c>
    </row>
    <row r="102" spans="1:6" x14ac:dyDescent="0.15">
      <c r="A102" s="20">
        <v>45187</v>
      </c>
      <c r="B102" t="s">
        <v>59</v>
      </c>
      <c r="C102" t="s">
        <v>71</v>
      </c>
    </row>
    <row r="103" spans="1:6" x14ac:dyDescent="0.15">
      <c r="A103" s="20">
        <v>45192</v>
      </c>
      <c r="B103" t="s">
        <v>87</v>
      </c>
      <c r="C103" t="s">
        <v>72</v>
      </c>
    </row>
    <row r="104" spans="1:6" x14ac:dyDescent="0.15">
      <c r="A104" s="20">
        <v>45208</v>
      </c>
      <c r="B104" t="s">
        <v>59</v>
      </c>
      <c r="C104" t="s">
        <v>85</v>
      </c>
    </row>
    <row r="105" spans="1:6" x14ac:dyDescent="0.15">
      <c r="A105" s="20">
        <v>45233</v>
      </c>
      <c r="B105" t="s">
        <v>80</v>
      </c>
      <c r="C105" t="s">
        <v>74</v>
      </c>
    </row>
    <row r="106" spans="1:6" x14ac:dyDescent="0.15">
      <c r="A106" s="20">
        <v>45253</v>
      </c>
      <c r="B106" t="s">
        <v>79</v>
      </c>
      <c r="C106" t="s">
        <v>75</v>
      </c>
    </row>
    <row r="107" spans="1:6" x14ac:dyDescent="0.15">
      <c r="A107" s="20">
        <v>45292</v>
      </c>
      <c r="B107" t="s">
        <v>48</v>
      </c>
      <c r="C107" t="s">
        <v>60</v>
      </c>
      <c r="F107" s="20"/>
    </row>
    <row r="108" spans="1:6" x14ac:dyDescent="0.15">
      <c r="A108" s="20">
        <v>45299</v>
      </c>
      <c r="B108" t="s">
        <v>59</v>
      </c>
      <c r="C108" t="s">
        <v>61</v>
      </c>
      <c r="F108" s="20"/>
    </row>
    <row r="109" spans="1:6" x14ac:dyDescent="0.15">
      <c r="A109" s="20">
        <v>45333</v>
      </c>
      <c r="B109" t="s">
        <v>82</v>
      </c>
      <c r="C109" t="s">
        <v>62</v>
      </c>
      <c r="F109" s="20"/>
    </row>
    <row r="110" spans="1:6" x14ac:dyDescent="0.15">
      <c r="A110" s="20">
        <v>45334</v>
      </c>
      <c r="B110" t="s">
        <v>48</v>
      </c>
      <c r="C110" t="s">
        <v>83</v>
      </c>
      <c r="F110" s="20"/>
    </row>
    <row r="111" spans="1:6" x14ac:dyDescent="0.15">
      <c r="A111" s="20">
        <v>45345</v>
      </c>
      <c r="B111" t="s">
        <v>80</v>
      </c>
      <c r="C111" t="s">
        <v>78</v>
      </c>
      <c r="F111" s="20"/>
    </row>
    <row r="112" spans="1:6" x14ac:dyDescent="0.15">
      <c r="A112" s="20">
        <v>45371</v>
      </c>
      <c r="B112" t="s">
        <v>84</v>
      </c>
      <c r="C112" t="s">
        <v>64</v>
      </c>
      <c r="F112" s="20"/>
    </row>
    <row r="113" spans="1:6" x14ac:dyDescent="0.15">
      <c r="A113" s="20">
        <v>45411</v>
      </c>
      <c r="B113" t="s">
        <v>48</v>
      </c>
      <c r="C113" t="s">
        <v>65</v>
      </c>
      <c r="F113" s="20"/>
    </row>
    <row r="114" spans="1:6" x14ac:dyDescent="0.15">
      <c r="A114" s="20">
        <v>45415</v>
      </c>
      <c r="B114" t="s">
        <v>80</v>
      </c>
      <c r="C114" t="s">
        <v>66</v>
      </c>
      <c r="F114" s="20"/>
    </row>
    <row r="115" spans="1:6" x14ac:dyDescent="0.15">
      <c r="A115" s="20">
        <v>45416</v>
      </c>
      <c r="B115" t="s">
        <v>87</v>
      </c>
      <c r="C115" t="s">
        <v>67</v>
      </c>
      <c r="F115" s="20"/>
    </row>
    <row r="116" spans="1:6" x14ac:dyDescent="0.15">
      <c r="A116" s="20">
        <v>45417</v>
      </c>
      <c r="B116" t="s">
        <v>82</v>
      </c>
      <c r="C116" t="s">
        <v>68</v>
      </c>
      <c r="F116" s="20"/>
    </row>
    <row r="117" spans="1:6" x14ac:dyDescent="0.15">
      <c r="A117" s="20">
        <v>45418</v>
      </c>
      <c r="B117" t="s">
        <v>48</v>
      </c>
      <c r="C117" t="s">
        <v>83</v>
      </c>
      <c r="F117" s="20"/>
    </row>
    <row r="118" spans="1:6" x14ac:dyDescent="0.15">
      <c r="A118" s="20">
        <v>45488</v>
      </c>
      <c r="B118" t="s">
        <v>59</v>
      </c>
      <c r="C118" t="s">
        <v>69</v>
      </c>
      <c r="F118" s="20"/>
    </row>
    <row r="119" spans="1:6" x14ac:dyDescent="0.15">
      <c r="A119" s="20">
        <v>45515</v>
      </c>
      <c r="B119" t="s">
        <v>82</v>
      </c>
      <c r="C119" t="s">
        <v>70</v>
      </c>
      <c r="F119" s="20"/>
    </row>
    <row r="120" spans="1:6" x14ac:dyDescent="0.15">
      <c r="A120" s="20">
        <v>45516</v>
      </c>
      <c r="B120" t="s">
        <v>48</v>
      </c>
      <c r="C120" t="s">
        <v>83</v>
      </c>
      <c r="F120" s="20"/>
    </row>
    <row r="121" spans="1:6" x14ac:dyDescent="0.15">
      <c r="A121" s="20">
        <v>45551</v>
      </c>
      <c r="B121" t="s">
        <v>59</v>
      </c>
      <c r="C121" t="s">
        <v>71</v>
      </c>
      <c r="F121" s="20"/>
    </row>
    <row r="122" spans="1:6" x14ac:dyDescent="0.15">
      <c r="A122" s="20">
        <v>45557</v>
      </c>
      <c r="B122" t="s">
        <v>82</v>
      </c>
      <c r="C122" t="s">
        <v>72</v>
      </c>
      <c r="F122" s="20"/>
    </row>
    <row r="123" spans="1:6" x14ac:dyDescent="0.15">
      <c r="A123" s="20">
        <v>45558</v>
      </c>
      <c r="B123" t="s">
        <v>48</v>
      </c>
      <c r="C123" t="s">
        <v>83</v>
      </c>
      <c r="F123" s="20"/>
    </row>
    <row r="124" spans="1:6" x14ac:dyDescent="0.15">
      <c r="A124" s="20">
        <v>45579</v>
      </c>
      <c r="B124" t="s">
        <v>59</v>
      </c>
      <c r="C124" t="s">
        <v>85</v>
      </c>
      <c r="F124" s="20"/>
    </row>
    <row r="125" spans="1:6" x14ac:dyDescent="0.15">
      <c r="A125" s="20">
        <v>45599</v>
      </c>
      <c r="B125" t="s">
        <v>82</v>
      </c>
      <c r="C125" t="s">
        <v>74</v>
      </c>
      <c r="F125" s="20"/>
    </row>
    <row r="126" spans="1:6" x14ac:dyDescent="0.15">
      <c r="A126" s="20">
        <v>45600</v>
      </c>
      <c r="B126" t="s">
        <v>48</v>
      </c>
      <c r="C126" t="s">
        <v>83</v>
      </c>
      <c r="F126" s="20"/>
    </row>
    <row r="127" spans="1:6" x14ac:dyDescent="0.15">
      <c r="A127" s="20">
        <v>45619</v>
      </c>
      <c r="B127" t="s">
        <v>87</v>
      </c>
      <c r="C127" t="s">
        <v>75</v>
      </c>
      <c r="F127" s="20"/>
    </row>
    <row r="128" spans="1:6" x14ac:dyDescent="0.15">
      <c r="A128" s="20">
        <v>45658</v>
      </c>
      <c r="B128" t="s">
        <v>84</v>
      </c>
      <c r="C128" t="s">
        <v>60</v>
      </c>
    </row>
    <row r="129" spans="1:3" x14ac:dyDescent="0.15">
      <c r="A129" s="20">
        <v>45670</v>
      </c>
      <c r="B129" t="s">
        <v>48</v>
      </c>
      <c r="C129" t="s">
        <v>61</v>
      </c>
    </row>
    <row r="130" spans="1:3" x14ac:dyDescent="0.15">
      <c r="A130" s="20">
        <v>45699</v>
      </c>
      <c r="B130" t="s">
        <v>88</v>
      </c>
      <c r="C130" t="s">
        <v>62</v>
      </c>
    </row>
    <row r="131" spans="1:3" x14ac:dyDescent="0.15">
      <c r="A131" s="20">
        <v>45711</v>
      </c>
      <c r="B131" t="s">
        <v>82</v>
      </c>
      <c r="C131" t="s">
        <v>76</v>
      </c>
    </row>
    <row r="132" spans="1:3" x14ac:dyDescent="0.15">
      <c r="A132" s="20">
        <v>45712</v>
      </c>
      <c r="B132" t="s">
        <v>48</v>
      </c>
      <c r="C132" t="s">
        <v>63</v>
      </c>
    </row>
    <row r="133" spans="1:3" x14ac:dyDescent="0.15">
      <c r="A133" s="20">
        <v>45736</v>
      </c>
      <c r="B133" t="s">
        <v>79</v>
      </c>
      <c r="C133" t="s">
        <v>64</v>
      </c>
    </row>
    <row r="134" spans="1:3" x14ac:dyDescent="0.15">
      <c r="A134" s="20">
        <v>45776</v>
      </c>
      <c r="B134" t="s">
        <v>88</v>
      </c>
      <c r="C134" t="s">
        <v>65</v>
      </c>
    </row>
    <row r="135" spans="1:3" x14ac:dyDescent="0.15">
      <c r="A135" s="20">
        <v>45780</v>
      </c>
      <c r="B135" t="s">
        <v>86</v>
      </c>
      <c r="C135" t="s">
        <v>66</v>
      </c>
    </row>
    <row r="136" spans="1:3" x14ac:dyDescent="0.15">
      <c r="A136" s="20">
        <v>45781</v>
      </c>
      <c r="B136" t="s">
        <v>82</v>
      </c>
      <c r="C136" t="s">
        <v>67</v>
      </c>
    </row>
    <row r="137" spans="1:3" x14ac:dyDescent="0.15">
      <c r="A137" s="20">
        <v>45782</v>
      </c>
      <c r="B137" t="s">
        <v>48</v>
      </c>
      <c r="C137" t="s">
        <v>68</v>
      </c>
    </row>
    <row r="138" spans="1:3" x14ac:dyDescent="0.15">
      <c r="A138" s="20">
        <v>45783</v>
      </c>
      <c r="B138" t="s">
        <v>88</v>
      </c>
      <c r="C138" t="s">
        <v>63</v>
      </c>
    </row>
    <row r="139" spans="1:3" x14ac:dyDescent="0.15">
      <c r="A139" s="20">
        <v>45859</v>
      </c>
      <c r="B139" t="s">
        <v>48</v>
      </c>
      <c r="C139" t="s">
        <v>69</v>
      </c>
    </row>
    <row r="140" spans="1:3" x14ac:dyDescent="0.15">
      <c r="A140" s="20">
        <v>45880</v>
      </c>
      <c r="B140" t="s">
        <v>48</v>
      </c>
      <c r="C140" t="s">
        <v>70</v>
      </c>
    </row>
    <row r="141" spans="1:3" x14ac:dyDescent="0.15">
      <c r="A141" s="20">
        <v>45915</v>
      </c>
      <c r="B141" t="s">
        <v>48</v>
      </c>
      <c r="C141" t="s">
        <v>71</v>
      </c>
    </row>
    <row r="142" spans="1:3" x14ac:dyDescent="0.15">
      <c r="A142" s="20">
        <v>45923</v>
      </c>
      <c r="B142" t="s">
        <v>88</v>
      </c>
      <c r="C142" t="s">
        <v>72</v>
      </c>
    </row>
    <row r="143" spans="1:3" x14ac:dyDescent="0.15">
      <c r="A143" s="20">
        <v>45943</v>
      </c>
      <c r="B143" t="s">
        <v>48</v>
      </c>
      <c r="C143" t="s">
        <v>85</v>
      </c>
    </row>
    <row r="144" spans="1:3" x14ac:dyDescent="0.15">
      <c r="A144" s="20">
        <v>45964</v>
      </c>
      <c r="B144" t="s">
        <v>48</v>
      </c>
      <c r="C144" t="s">
        <v>74</v>
      </c>
    </row>
    <row r="145" spans="1:3" x14ac:dyDescent="0.15">
      <c r="A145" s="20">
        <v>45984</v>
      </c>
      <c r="B145" t="s">
        <v>82</v>
      </c>
      <c r="C145" t="s">
        <v>75</v>
      </c>
    </row>
    <row r="146" spans="1:3" x14ac:dyDescent="0.15">
      <c r="A146" s="20">
        <v>45985</v>
      </c>
      <c r="B146" t="s">
        <v>48</v>
      </c>
      <c r="C146" t="s">
        <v>63</v>
      </c>
    </row>
    <row r="147" spans="1:3" x14ac:dyDescent="0.15">
      <c r="A147" s="20">
        <v>46023</v>
      </c>
      <c r="B147" t="s">
        <v>79</v>
      </c>
      <c r="C147" t="s">
        <v>60</v>
      </c>
    </row>
    <row r="148" spans="1:3" x14ac:dyDescent="0.15">
      <c r="A148" s="20">
        <v>46034</v>
      </c>
      <c r="B148" t="s">
        <v>48</v>
      </c>
      <c r="C148" t="s">
        <v>61</v>
      </c>
    </row>
    <row r="149" spans="1:3" x14ac:dyDescent="0.15">
      <c r="A149" s="20">
        <v>46064</v>
      </c>
      <c r="B149" t="s">
        <v>84</v>
      </c>
      <c r="C149" t="s">
        <v>62</v>
      </c>
    </row>
    <row r="150" spans="1:3" x14ac:dyDescent="0.15">
      <c r="A150" s="20">
        <v>46076</v>
      </c>
      <c r="B150" t="s">
        <v>48</v>
      </c>
      <c r="C150" t="s">
        <v>76</v>
      </c>
    </row>
    <row r="151" spans="1:3" x14ac:dyDescent="0.15">
      <c r="A151" s="20">
        <v>46101</v>
      </c>
      <c r="B151" t="s">
        <v>80</v>
      </c>
      <c r="C151" t="s">
        <v>64</v>
      </c>
    </row>
    <row r="152" spans="1:3" x14ac:dyDescent="0.15">
      <c r="A152" s="20">
        <v>46141</v>
      </c>
      <c r="B152" t="s">
        <v>84</v>
      </c>
      <c r="C152" t="s">
        <v>65</v>
      </c>
    </row>
    <row r="153" spans="1:3" x14ac:dyDescent="0.15">
      <c r="A153" s="20">
        <v>46145</v>
      </c>
      <c r="B153" t="s">
        <v>82</v>
      </c>
      <c r="C153" t="s">
        <v>66</v>
      </c>
    </row>
    <row r="154" spans="1:3" x14ac:dyDescent="0.15">
      <c r="A154" s="20">
        <v>46146</v>
      </c>
      <c r="B154" t="s">
        <v>48</v>
      </c>
      <c r="C154" t="s">
        <v>67</v>
      </c>
    </row>
    <row r="155" spans="1:3" x14ac:dyDescent="0.15">
      <c r="A155" s="20">
        <v>46147</v>
      </c>
      <c r="B155" t="s">
        <v>88</v>
      </c>
      <c r="C155" t="s">
        <v>68</v>
      </c>
    </row>
    <row r="156" spans="1:3" x14ac:dyDescent="0.15">
      <c r="A156" s="20">
        <v>46148</v>
      </c>
      <c r="B156" t="s">
        <v>84</v>
      </c>
      <c r="C156" t="s">
        <v>63</v>
      </c>
    </row>
    <row r="157" spans="1:3" x14ac:dyDescent="0.15">
      <c r="A157" s="20">
        <v>46223</v>
      </c>
      <c r="B157" t="s">
        <v>48</v>
      </c>
      <c r="C157" t="s">
        <v>69</v>
      </c>
    </row>
    <row r="158" spans="1:3" x14ac:dyDescent="0.15">
      <c r="A158" s="20">
        <v>46245</v>
      </c>
      <c r="B158" t="s">
        <v>88</v>
      </c>
      <c r="C158" t="s">
        <v>70</v>
      </c>
    </row>
    <row r="159" spans="1:3" x14ac:dyDescent="0.15">
      <c r="A159" s="20">
        <v>46286</v>
      </c>
      <c r="B159" t="s">
        <v>48</v>
      </c>
      <c r="C159" t="s">
        <v>71</v>
      </c>
    </row>
    <row r="160" spans="1:3" x14ac:dyDescent="0.15">
      <c r="A160" s="20">
        <v>46288</v>
      </c>
      <c r="B160" t="s">
        <v>84</v>
      </c>
      <c r="C160" t="s">
        <v>72</v>
      </c>
    </row>
    <row r="161" spans="1:6" x14ac:dyDescent="0.15">
      <c r="A161" s="20">
        <v>46307</v>
      </c>
      <c r="B161" t="s">
        <v>48</v>
      </c>
      <c r="C161" t="s">
        <v>85</v>
      </c>
    </row>
    <row r="162" spans="1:6" x14ac:dyDescent="0.15">
      <c r="A162" s="20">
        <v>46329</v>
      </c>
      <c r="B162" t="s">
        <v>88</v>
      </c>
      <c r="C162" t="s">
        <v>74</v>
      </c>
    </row>
    <row r="163" spans="1:6" x14ac:dyDescent="0.15">
      <c r="A163" s="20">
        <v>46349</v>
      </c>
      <c r="B163" t="s">
        <v>48</v>
      </c>
      <c r="C163" t="s">
        <v>75</v>
      </c>
    </row>
    <row r="164" spans="1:6" x14ac:dyDescent="0.15">
      <c r="A164" s="20">
        <v>46388</v>
      </c>
      <c r="B164" t="s">
        <v>80</v>
      </c>
      <c r="C164" t="s">
        <v>60</v>
      </c>
      <c r="E164" s="43"/>
    </row>
    <row r="165" spans="1:6" x14ac:dyDescent="0.15">
      <c r="A165" s="20">
        <v>46398</v>
      </c>
      <c r="B165" t="s">
        <v>48</v>
      </c>
      <c r="C165" t="s">
        <v>61</v>
      </c>
      <c r="F165" s="43"/>
    </row>
    <row r="166" spans="1:6" x14ac:dyDescent="0.15">
      <c r="A166" s="20">
        <v>46429</v>
      </c>
      <c r="B166" t="s">
        <v>79</v>
      </c>
      <c r="C166" t="s">
        <v>62</v>
      </c>
      <c r="F166" s="43"/>
    </row>
    <row r="167" spans="1:6" x14ac:dyDescent="0.15">
      <c r="A167" s="20">
        <v>46441</v>
      </c>
      <c r="B167" t="s">
        <v>88</v>
      </c>
      <c r="C167" t="s">
        <v>76</v>
      </c>
      <c r="F167" s="43"/>
    </row>
    <row r="168" spans="1:6" x14ac:dyDescent="0.15">
      <c r="A168" s="20">
        <v>46467</v>
      </c>
      <c r="B168" t="s">
        <v>82</v>
      </c>
      <c r="C168" t="s">
        <v>64</v>
      </c>
      <c r="F168" s="43"/>
    </row>
    <row r="169" spans="1:6" x14ac:dyDescent="0.15">
      <c r="A169" s="20">
        <v>46468</v>
      </c>
      <c r="B169" t="s">
        <v>48</v>
      </c>
      <c r="C169" t="s">
        <v>63</v>
      </c>
      <c r="F169" s="43"/>
    </row>
    <row r="170" spans="1:6" x14ac:dyDescent="0.15">
      <c r="A170" s="20">
        <v>46506</v>
      </c>
      <c r="B170" t="s">
        <v>79</v>
      </c>
      <c r="C170" t="s">
        <v>65</v>
      </c>
      <c r="F170" s="43"/>
    </row>
    <row r="171" spans="1:6" x14ac:dyDescent="0.15">
      <c r="A171" s="20">
        <v>46510</v>
      </c>
      <c r="B171" t="s">
        <v>48</v>
      </c>
      <c r="C171" t="s">
        <v>66</v>
      </c>
      <c r="F171" s="43"/>
    </row>
    <row r="172" spans="1:6" x14ac:dyDescent="0.15">
      <c r="A172" s="20">
        <v>46511</v>
      </c>
      <c r="B172" t="s">
        <v>88</v>
      </c>
      <c r="C172" t="s">
        <v>67</v>
      </c>
      <c r="F172" s="43"/>
    </row>
    <row r="173" spans="1:6" x14ac:dyDescent="0.15">
      <c r="A173" s="20">
        <v>46512</v>
      </c>
      <c r="B173" t="s">
        <v>84</v>
      </c>
      <c r="C173" t="s">
        <v>68</v>
      </c>
      <c r="F173" s="43"/>
    </row>
    <row r="174" spans="1:6" x14ac:dyDescent="0.15">
      <c r="A174" s="20">
        <v>46587</v>
      </c>
      <c r="B174" t="s">
        <v>48</v>
      </c>
      <c r="C174" t="s">
        <v>69</v>
      </c>
      <c r="F174" s="43"/>
    </row>
    <row r="175" spans="1:6" x14ac:dyDescent="0.15">
      <c r="A175" s="20">
        <v>46610</v>
      </c>
      <c r="B175" t="s">
        <v>84</v>
      </c>
      <c r="C175" t="s">
        <v>70</v>
      </c>
      <c r="F175" s="43"/>
    </row>
    <row r="176" spans="1:6" x14ac:dyDescent="0.15">
      <c r="A176" s="20">
        <v>46650</v>
      </c>
      <c r="B176" t="s">
        <v>48</v>
      </c>
      <c r="C176" t="s">
        <v>71</v>
      </c>
      <c r="F176" s="43"/>
    </row>
    <row r="177" spans="1:6" x14ac:dyDescent="0.15">
      <c r="A177" s="20">
        <v>46653</v>
      </c>
      <c r="B177" t="s">
        <v>79</v>
      </c>
      <c r="C177" t="s">
        <v>72</v>
      </c>
      <c r="F177" s="43"/>
    </row>
    <row r="178" spans="1:6" x14ac:dyDescent="0.15">
      <c r="A178" s="20">
        <v>46671</v>
      </c>
      <c r="B178" t="s">
        <v>48</v>
      </c>
      <c r="C178" t="s">
        <v>85</v>
      </c>
      <c r="F178" s="43"/>
    </row>
    <row r="179" spans="1:6" x14ac:dyDescent="0.15">
      <c r="A179" s="20">
        <v>46694</v>
      </c>
      <c r="B179" t="s">
        <v>84</v>
      </c>
      <c r="C179" t="s">
        <v>74</v>
      </c>
      <c r="F179" s="43"/>
    </row>
    <row r="180" spans="1:6" x14ac:dyDescent="0.15">
      <c r="A180" s="20">
        <v>46714</v>
      </c>
      <c r="B180" t="s">
        <v>88</v>
      </c>
      <c r="C180" t="s">
        <v>75</v>
      </c>
      <c r="F180" s="43"/>
    </row>
    <row r="181" spans="1:6" x14ac:dyDescent="0.15">
      <c r="A181" s="20">
        <v>46753</v>
      </c>
      <c r="B181" t="s">
        <v>86</v>
      </c>
      <c r="C181" t="s">
        <v>60</v>
      </c>
    </row>
    <row r="182" spans="1:6" x14ac:dyDescent="0.15">
      <c r="A182" s="20">
        <v>46762</v>
      </c>
      <c r="B182" t="s">
        <v>48</v>
      </c>
      <c r="C182" t="s">
        <v>61</v>
      </c>
    </row>
    <row r="183" spans="1:6" x14ac:dyDescent="0.15">
      <c r="A183" s="20">
        <v>46794</v>
      </c>
      <c r="B183" t="s">
        <v>80</v>
      </c>
      <c r="C183" t="s">
        <v>62</v>
      </c>
    </row>
    <row r="184" spans="1:6" x14ac:dyDescent="0.15">
      <c r="A184" s="20">
        <v>46806</v>
      </c>
      <c r="B184" t="s">
        <v>84</v>
      </c>
      <c r="C184" t="s">
        <v>76</v>
      </c>
    </row>
    <row r="185" spans="1:6" x14ac:dyDescent="0.15">
      <c r="A185" s="20">
        <v>46832</v>
      </c>
      <c r="B185" t="s">
        <v>48</v>
      </c>
      <c r="C185" t="s">
        <v>64</v>
      </c>
    </row>
    <row r="186" spans="1:6" x14ac:dyDescent="0.15">
      <c r="A186" s="20">
        <v>46872</v>
      </c>
      <c r="B186" t="s">
        <v>86</v>
      </c>
      <c r="C186" t="s">
        <v>65</v>
      </c>
    </row>
    <row r="187" spans="1:6" x14ac:dyDescent="0.15">
      <c r="A187" s="20">
        <v>46876</v>
      </c>
      <c r="B187" t="s">
        <v>84</v>
      </c>
      <c r="C187" t="s">
        <v>66</v>
      </c>
    </row>
    <row r="188" spans="1:6" x14ac:dyDescent="0.15">
      <c r="A188" s="20">
        <v>46877</v>
      </c>
      <c r="B188" t="s">
        <v>79</v>
      </c>
      <c r="C188" t="s">
        <v>67</v>
      </c>
    </row>
    <row r="189" spans="1:6" x14ac:dyDescent="0.15">
      <c r="A189" s="20">
        <v>46878</v>
      </c>
      <c r="B189" t="s">
        <v>80</v>
      </c>
      <c r="C189" t="s">
        <v>68</v>
      </c>
    </row>
    <row r="190" spans="1:6" x14ac:dyDescent="0.15">
      <c r="A190" s="20">
        <v>46951</v>
      </c>
      <c r="B190" t="s">
        <v>48</v>
      </c>
      <c r="C190" t="s">
        <v>69</v>
      </c>
    </row>
    <row r="191" spans="1:6" x14ac:dyDescent="0.15">
      <c r="A191" s="20">
        <v>46976</v>
      </c>
      <c r="B191" t="s">
        <v>80</v>
      </c>
      <c r="C191" t="s">
        <v>70</v>
      </c>
    </row>
    <row r="192" spans="1:6" x14ac:dyDescent="0.15">
      <c r="A192" s="20">
        <v>47014</v>
      </c>
      <c r="B192" t="s">
        <v>48</v>
      </c>
      <c r="C192" t="s">
        <v>71</v>
      </c>
    </row>
    <row r="193" spans="1:3" x14ac:dyDescent="0.15">
      <c r="A193" s="20">
        <v>47018</v>
      </c>
      <c r="B193" t="s">
        <v>80</v>
      </c>
      <c r="C193" t="s">
        <v>72</v>
      </c>
    </row>
    <row r="194" spans="1:3" x14ac:dyDescent="0.15">
      <c r="A194" s="20">
        <v>47035</v>
      </c>
      <c r="B194" t="s">
        <v>48</v>
      </c>
      <c r="C194" t="s">
        <v>85</v>
      </c>
    </row>
    <row r="195" spans="1:3" x14ac:dyDescent="0.15">
      <c r="A195" s="20">
        <v>47060</v>
      </c>
      <c r="B195" t="s">
        <v>80</v>
      </c>
      <c r="C195" t="s">
        <v>74</v>
      </c>
    </row>
    <row r="196" spans="1:3" x14ac:dyDescent="0.15">
      <c r="A196" s="20">
        <v>47080</v>
      </c>
      <c r="B196" t="s">
        <v>79</v>
      </c>
      <c r="C196" t="s">
        <v>75</v>
      </c>
    </row>
    <row r="197" spans="1:3" x14ac:dyDescent="0.15">
      <c r="A197" s="20">
        <v>47119</v>
      </c>
      <c r="B197" t="s">
        <v>48</v>
      </c>
      <c r="C197" t="s">
        <v>60</v>
      </c>
    </row>
    <row r="198" spans="1:3" x14ac:dyDescent="0.15">
      <c r="A198" s="20">
        <v>47126</v>
      </c>
      <c r="B198" t="s">
        <v>48</v>
      </c>
      <c r="C198" t="s">
        <v>61</v>
      </c>
    </row>
    <row r="199" spans="1:3" x14ac:dyDescent="0.15">
      <c r="A199" s="20">
        <v>47160</v>
      </c>
      <c r="B199" t="s">
        <v>82</v>
      </c>
      <c r="C199" t="s">
        <v>62</v>
      </c>
    </row>
    <row r="200" spans="1:3" x14ac:dyDescent="0.15">
      <c r="A200" s="20">
        <v>47161</v>
      </c>
      <c r="B200" t="s">
        <v>48</v>
      </c>
      <c r="C200" t="s">
        <v>63</v>
      </c>
    </row>
    <row r="201" spans="1:3" x14ac:dyDescent="0.15">
      <c r="A201" s="20">
        <v>47172</v>
      </c>
      <c r="B201" t="s">
        <v>80</v>
      </c>
      <c r="C201" t="s">
        <v>76</v>
      </c>
    </row>
    <row r="202" spans="1:3" x14ac:dyDescent="0.15">
      <c r="A202" s="20">
        <v>47197</v>
      </c>
      <c r="B202" t="s">
        <v>88</v>
      </c>
      <c r="C202" t="s">
        <v>64</v>
      </c>
    </row>
    <row r="203" spans="1:3" x14ac:dyDescent="0.15">
      <c r="A203" s="20">
        <v>47237</v>
      </c>
      <c r="B203" t="s">
        <v>82</v>
      </c>
      <c r="C203" t="s">
        <v>65</v>
      </c>
    </row>
    <row r="204" spans="1:3" x14ac:dyDescent="0.15">
      <c r="A204" s="20">
        <v>47238</v>
      </c>
      <c r="B204" t="s">
        <v>48</v>
      </c>
      <c r="C204" t="s">
        <v>63</v>
      </c>
    </row>
    <row r="205" spans="1:3" x14ac:dyDescent="0.15">
      <c r="A205" s="20">
        <v>47241</v>
      </c>
      <c r="B205" t="s">
        <v>79</v>
      </c>
      <c r="C205" t="s">
        <v>66</v>
      </c>
    </row>
    <row r="206" spans="1:3" x14ac:dyDescent="0.15">
      <c r="A206" s="20">
        <v>47242</v>
      </c>
      <c r="B206" t="s">
        <v>80</v>
      </c>
      <c r="C206" t="s">
        <v>67</v>
      </c>
    </row>
    <row r="207" spans="1:3" x14ac:dyDescent="0.15">
      <c r="A207" s="20">
        <v>47243</v>
      </c>
      <c r="B207" t="s">
        <v>86</v>
      </c>
      <c r="C207" t="s">
        <v>68</v>
      </c>
    </row>
    <row r="208" spans="1:3" x14ac:dyDescent="0.15">
      <c r="A208" s="20">
        <v>47315</v>
      </c>
      <c r="B208" t="s">
        <v>48</v>
      </c>
      <c r="C208" t="s">
        <v>69</v>
      </c>
    </row>
    <row r="209" spans="1:3" x14ac:dyDescent="0.15">
      <c r="A209" s="20">
        <v>47341</v>
      </c>
      <c r="B209" t="s">
        <v>86</v>
      </c>
      <c r="C209" t="s">
        <v>70</v>
      </c>
    </row>
    <row r="210" spans="1:3" x14ac:dyDescent="0.15">
      <c r="A210" s="20">
        <v>47378</v>
      </c>
      <c r="B210" t="s">
        <v>48</v>
      </c>
      <c r="C210" t="s">
        <v>71</v>
      </c>
    </row>
    <row r="211" spans="1:3" x14ac:dyDescent="0.15">
      <c r="A211" s="20">
        <v>47384</v>
      </c>
      <c r="B211" t="s">
        <v>82</v>
      </c>
      <c r="C211" t="s">
        <v>72</v>
      </c>
    </row>
    <row r="212" spans="1:3" x14ac:dyDescent="0.15">
      <c r="A212" s="20">
        <v>47385</v>
      </c>
      <c r="B212" t="s">
        <v>48</v>
      </c>
      <c r="C212" t="s">
        <v>63</v>
      </c>
    </row>
    <row r="213" spans="1:3" x14ac:dyDescent="0.15">
      <c r="A213" s="20">
        <v>47399</v>
      </c>
      <c r="B213" t="s">
        <v>48</v>
      </c>
      <c r="C213" t="s">
        <v>85</v>
      </c>
    </row>
    <row r="214" spans="1:3" x14ac:dyDescent="0.15">
      <c r="A214" s="20">
        <v>47425</v>
      </c>
      <c r="B214" t="s">
        <v>86</v>
      </c>
      <c r="C214" t="s">
        <v>74</v>
      </c>
    </row>
    <row r="215" spans="1:3" x14ac:dyDescent="0.15">
      <c r="A215" s="20">
        <v>47445</v>
      </c>
      <c r="B215" t="s">
        <v>80</v>
      </c>
      <c r="C215" t="s">
        <v>75</v>
      </c>
    </row>
    <row r="216" spans="1:3" x14ac:dyDescent="0.15">
      <c r="A216" s="20">
        <v>47484</v>
      </c>
      <c r="B216" t="s">
        <v>88</v>
      </c>
      <c r="C216" t="s">
        <v>60</v>
      </c>
    </row>
    <row r="217" spans="1:3" x14ac:dyDescent="0.15">
      <c r="A217" s="20">
        <v>47497</v>
      </c>
      <c r="B217" t="s">
        <v>48</v>
      </c>
      <c r="C217" t="s">
        <v>61</v>
      </c>
    </row>
    <row r="218" spans="1:3" x14ac:dyDescent="0.15">
      <c r="A218" s="20">
        <v>47525</v>
      </c>
      <c r="B218" t="s">
        <v>48</v>
      </c>
      <c r="C218" t="s">
        <v>62</v>
      </c>
    </row>
    <row r="219" spans="1:3" x14ac:dyDescent="0.15">
      <c r="A219" s="20">
        <v>47537</v>
      </c>
      <c r="B219" t="s">
        <v>86</v>
      </c>
      <c r="C219" t="s">
        <v>76</v>
      </c>
    </row>
    <row r="220" spans="1:3" x14ac:dyDescent="0.15">
      <c r="A220" s="20">
        <v>47562</v>
      </c>
      <c r="B220" t="s">
        <v>84</v>
      </c>
      <c r="C220" t="s">
        <v>64</v>
      </c>
    </row>
    <row r="221" spans="1:3" x14ac:dyDescent="0.15">
      <c r="A221" s="20">
        <v>47602</v>
      </c>
      <c r="B221" t="s">
        <v>48</v>
      </c>
      <c r="C221" t="s">
        <v>65</v>
      </c>
    </row>
    <row r="222" spans="1:3" x14ac:dyDescent="0.15">
      <c r="A222" s="20">
        <v>47606</v>
      </c>
      <c r="B222" t="s">
        <v>80</v>
      </c>
      <c r="C222" t="s">
        <v>66</v>
      </c>
    </row>
    <row r="223" spans="1:3" x14ac:dyDescent="0.15">
      <c r="A223" s="20">
        <v>47607</v>
      </c>
      <c r="B223" t="s">
        <v>86</v>
      </c>
      <c r="C223" t="s">
        <v>67</v>
      </c>
    </row>
    <row r="224" spans="1:3" x14ac:dyDescent="0.15">
      <c r="A224" s="20">
        <v>47608</v>
      </c>
      <c r="B224" t="s">
        <v>82</v>
      </c>
      <c r="C224" t="s">
        <v>68</v>
      </c>
    </row>
    <row r="225" spans="1:3" x14ac:dyDescent="0.15">
      <c r="A225" s="20">
        <v>47609</v>
      </c>
      <c r="B225" t="s">
        <v>48</v>
      </c>
      <c r="C225" t="s">
        <v>63</v>
      </c>
    </row>
    <row r="226" spans="1:3" x14ac:dyDescent="0.15">
      <c r="A226" s="20">
        <v>47679</v>
      </c>
      <c r="B226" t="s">
        <v>48</v>
      </c>
      <c r="C226" t="s">
        <v>69</v>
      </c>
    </row>
    <row r="227" spans="1:3" x14ac:dyDescent="0.15">
      <c r="A227" s="20">
        <v>47706</v>
      </c>
      <c r="B227" t="s">
        <v>82</v>
      </c>
      <c r="C227" t="s">
        <v>70</v>
      </c>
    </row>
    <row r="228" spans="1:3" x14ac:dyDescent="0.15">
      <c r="A228" s="20">
        <v>47707</v>
      </c>
      <c r="B228" t="s">
        <v>48</v>
      </c>
      <c r="C228" t="s">
        <v>63</v>
      </c>
    </row>
    <row r="229" spans="1:3" x14ac:dyDescent="0.15">
      <c r="A229" s="20">
        <v>47742</v>
      </c>
      <c r="B229" t="s">
        <v>48</v>
      </c>
      <c r="C229" t="s">
        <v>71</v>
      </c>
    </row>
    <row r="230" spans="1:3" x14ac:dyDescent="0.15">
      <c r="A230" s="20">
        <v>47749</v>
      </c>
      <c r="B230" t="s">
        <v>48</v>
      </c>
      <c r="C230" t="s">
        <v>72</v>
      </c>
    </row>
    <row r="231" spans="1:3" x14ac:dyDescent="0.15">
      <c r="A231" s="20">
        <v>47770</v>
      </c>
      <c r="B231" t="s">
        <v>48</v>
      </c>
      <c r="C231" t="s">
        <v>85</v>
      </c>
    </row>
    <row r="232" spans="1:3" x14ac:dyDescent="0.15">
      <c r="A232" s="20">
        <v>47790</v>
      </c>
      <c r="B232" t="s">
        <v>82</v>
      </c>
      <c r="C232" t="s">
        <v>74</v>
      </c>
    </row>
    <row r="233" spans="1:3" x14ac:dyDescent="0.15">
      <c r="A233" s="20">
        <v>47791</v>
      </c>
      <c r="B233" t="s">
        <v>48</v>
      </c>
      <c r="C233" t="s">
        <v>63</v>
      </c>
    </row>
    <row r="234" spans="1:3" x14ac:dyDescent="0.15">
      <c r="A234" s="20">
        <v>47810</v>
      </c>
      <c r="B234" t="s">
        <v>86</v>
      </c>
      <c r="C234" t="s">
        <v>75</v>
      </c>
    </row>
    <row r="235" spans="1:3" x14ac:dyDescent="0.15">
      <c r="A235" s="20">
        <v>47849</v>
      </c>
      <c r="B235" t="s">
        <v>84</v>
      </c>
      <c r="C235" t="s">
        <v>60</v>
      </c>
    </row>
    <row r="236" spans="1:3" x14ac:dyDescent="0.15">
      <c r="A236" s="20">
        <v>47861</v>
      </c>
      <c r="B236" t="s">
        <v>48</v>
      </c>
      <c r="C236" t="s">
        <v>61</v>
      </c>
    </row>
    <row r="237" spans="1:3" x14ac:dyDescent="0.15">
      <c r="A237" s="20">
        <v>47890</v>
      </c>
      <c r="B237" t="s">
        <v>88</v>
      </c>
      <c r="C237" t="s">
        <v>62</v>
      </c>
    </row>
    <row r="238" spans="1:3" x14ac:dyDescent="0.15">
      <c r="A238" s="20">
        <v>47902</v>
      </c>
      <c r="B238" t="s">
        <v>82</v>
      </c>
      <c r="C238" t="s">
        <v>76</v>
      </c>
    </row>
    <row r="239" spans="1:3" x14ac:dyDescent="0.15">
      <c r="A239" s="20">
        <v>47903</v>
      </c>
      <c r="B239" t="s">
        <v>48</v>
      </c>
      <c r="C239" t="s">
        <v>63</v>
      </c>
    </row>
    <row r="240" spans="1:3" x14ac:dyDescent="0.15">
      <c r="A240" s="20">
        <v>47928</v>
      </c>
      <c r="B240" t="s">
        <v>80</v>
      </c>
      <c r="C240" t="s">
        <v>64</v>
      </c>
    </row>
    <row r="241" spans="1:3" x14ac:dyDescent="0.15">
      <c r="A241" s="20">
        <v>47967</v>
      </c>
      <c r="B241" t="s">
        <v>88</v>
      </c>
      <c r="C241" t="s">
        <v>65</v>
      </c>
    </row>
    <row r="242" spans="1:3" x14ac:dyDescent="0.15">
      <c r="A242" s="20">
        <v>47971</v>
      </c>
      <c r="B242" t="s">
        <v>86</v>
      </c>
      <c r="C242" t="s">
        <v>66</v>
      </c>
    </row>
    <row r="243" spans="1:3" x14ac:dyDescent="0.15">
      <c r="A243" s="20">
        <v>47972</v>
      </c>
      <c r="B243" t="s">
        <v>82</v>
      </c>
      <c r="C243" t="s">
        <v>67</v>
      </c>
    </row>
    <row r="244" spans="1:3" x14ac:dyDescent="0.15">
      <c r="A244" s="20">
        <v>47973</v>
      </c>
      <c r="B244" t="s">
        <v>48</v>
      </c>
      <c r="C244" t="s">
        <v>68</v>
      </c>
    </row>
    <row r="245" spans="1:3" x14ac:dyDescent="0.15">
      <c r="A245" s="20">
        <v>47974</v>
      </c>
      <c r="B245" t="s">
        <v>88</v>
      </c>
      <c r="C245" t="s">
        <v>63</v>
      </c>
    </row>
    <row r="246" spans="1:3" x14ac:dyDescent="0.15">
      <c r="A246" s="20">
        <v>48050</v>
      </c>
      <c r="B246" t="s">
        <v>48</v>
      </c>
      <c r="C246" t="s">
        <v>69</v>
      </c>
    </row>
    <row r="247" spans="1:3" x14ac:dyDescent="0.15">
      <c r="A247" s="20">
        <v>48071</v>
      </c>
      <c r="B247" t="s">
        <v>48</v>
      </c>
      <c r="C247" t="s">
        <v>70</v>
      </c>
    </row>
    <row r="248" spans="1:3" x14ac:dyDescent="0.15">
      <c r="A248" s="20">
        <v>48106</v>
      </c>
      <c r="B248" t="s">
        <v>48</v>
      </c>
      <c r="C248" t="s">
        <v>71</v>
      </c>
    </row>
    <row r="249" spans="1:3" x14ac:dyDescent="0.15">
      <c r="A249" s="20">
        <v>48114</v>
      </c>
      <c r="B249" t="s">
        <v>88</v>
      </c>
      <c r="C249" t="s">
        <v>72</v>
      </c>
    </row>
    <row r="250" spans="1:3" x14ac:dyDescent="0.15">
      <c r="A250" s="20">
        <v>48134</v>
      </c>
      <c r="B250" t="s">
        <v>48</v>
      </c>
      <c r="C250" t="s">
        <v>85</v>
      </c>
    </row>
    <row r="251" spans="1:3" x14ac:dyDescent="0.15">
      <c r="A251" s="20">
        <v>48155</v>
      </c>
      <c r="B251" t="s">
        <v>48</v>
      </c>
      <c r="C251" t="s">
        <v>74</v>
      </c>
    </row>
    <row r="252" spans="1:3" x14ac:dyDescent="0.15">
      <c r="A252" s="20">
        <v>48175</v>
      </c>
      <c r="B252" t="s">
        <v>82</v>
      </c>
      <c r="C252" t="s">
        <v>75</v>
      </c>
    </row>
    <row r="253" spans="1:3" x14ac:dyDescent="0.15">
      <c r="A253" s="20">
        <v>48176</v>
      </c>
      <c r="B253" t="s">
        <v>48</v>
      </c>
      <c r="C253" t="s">
        <v>63</v>
      </c>
    </row>
    <row r="254" spans="1:3" x14ac:dyDescent="0.15">
      <c r="A254" s="20">
        <v>48214</v>
      </c>
      <c r="B254" t="s">
        <v>79</v>
      </c>
      <c r="C254" t="s">
        <v>60</v>
      </c>
    </row>
    <row r="255" spans="1:3" x14ac:dyDescent="0.15">
      <c r="A255" s="20">
        <v>48225</v>
      </c>
      <c r="B255" t="s">
        <v>48</v>
      </c>
      <c r="C255" t="s">
        <v>61</v>
      </c>
    </row>
    <row r="256" spans="1:3" x14ac:dyDescent="0.15">
      <c r="A256" s="20">
        <v>48255</v>
      </c>
      <c r="B256" t="s">
        <v>84</v>
      </c>
      <c r="C256" t="s">
        <v>62</v>
      </c>
    </row>
    <row r="257" spans="1:3" x14ac:dyDescent="0.15">
      <c r="A257" s="20">
        <v>48267</v>
      </c>
      <c r="B257" t="s">
        <v>48</v>
      </c>
      <c r="C257" t="s">
        <v>76</v>
      </c>
    </row>
    <row r="258" spans="1:3" x14ac:dyDescent="0.15">
      <c r="A258" s="20">
        <v>48293</v>
      </c>
      <c r="B258" t="s">
        <v>86</v>
      </c>
      <c r="C258" t="s">
        <v>64</v>
      </c>
    </row>
    <row r="259" spans="1:3" x14ac:dyDescent="0.15">
      <c r="A259" s="20">
        <v>48333</v>
      </c>
      <c r="B259" t="s">
        <v>79</v>
      </c>
      <c r="C259" t="s">
        <v>65</v>
      </c>
    </row>
    <row r="260" spans="1:3" x14ac:dyDescent="0.15">
      <c r="A260" s="20">
        <v>48337</v>
      </c>
      <c r="B260" t="s">
        <v>48</v>
      </c>
      <c r="C260" t="s">
        <v>66</v>
      </c>
    </row>
    <row r="261" spans="1:3" x14ac:dyDescent="0.15">
      <c r="A261" s="20">
        <v>48338</v>
      </c>
      <c r="B261" t="s">
        <v>88</v>
      </c>
      <c r="C261" t="s">
        <v>67</v>
      </c>
    </row>
    <row r="262" spans="1:3" x14ac:dyDescent="0.15">
      <c r="A262" s="20">
        <v>48339</v>
      </c>
      <c r="B262" t="s">
        <v>84</v>
      </c>
      <c r="C262" t="s">
        <v>68</v>
      </c>
    </row>
    <row r="263" spans="1:3" x14ac:dyDescent="0.15">
      <c r="A263" s="20">
        <v>48414</v>
      </c>
      <c r="B263" t="s">
        <v>48</v>
      </c>
      <c r="C263" t="s">
        <v>69</v>
      </c>
    </row>
    <row r="264" spans="1:3" x14ac:dyDescent="0.15">
      <c r="A264" s="20">
        <v>48437</v>
      </c>
      <c r="B264" t="s">
        <v>84</v>
      </c>
      <c r="C264" t="s">
        <v>70</v>
      </c>
    </row>
    <row r="265" spans="1:3" x14ac:dyDescent="0.15">
      <c r="A265" s="20">
        <v>48477</v>
      </c>
      <c r="B265" t="s">
        <v>48</v>
      </c>
      <c r="C265" t="s">
        <v>71</v>
      </c>
    </row>
    <row r="266" spans="1:3" x14ac:dyDescent="0.15">
      <c r="A266" s="20">
        <v>48479</v>
      </c>
      <c r="B266" t="s">
        <v>84</v>
      </c>
      <c r="C266" t="s">
        <v>72</v>
      </c>
    </row>
    <row r="267" spans="1:3" x14ac:dyDescent="0.15">
      <c r="A267" s="20">
        <v>48498</v>
      </c>
      <c r="B267" t="s">
        <v>48</v>
      </c>
      <c r="C267" t="s">
        <v>85</v>
      </c>
    </row>
    <row r="268" spans="1:3" x14ac:dyDescent="0.15">
      <c r="A268" s="20">
        <v>48521</v>
      </c>
      <c r="B268" t="s">
        <v>84</v>
      </c>
      <c r="C268" t="s">
        <v>74</v>
      </c>
    </row>
    <row r="269" spans="1:3" x14ac:dyDescent="0.15">
      <c r="A269" s="20">
        <v>48541</v>
      </c>
      <c r="B269" t="s">
        <v>88</v>
      </c>
      <c r="C269" t="s">
        <v>75</v>
      </c>
    </row>
    <row r="270" spans="1:3" x14ac:dyDescent="0.15">
      <c r="A270" s="20">
        <v>48580</v>
      </c>
      <c r="B270" s="43" t="s">
        <v>86</v>
      </c>
      <c r="C270" t="s">
        <v>60</v>
      </c>
    </row>
    <row r="271" spans="1:3" x14ac:dyDescent="0.15">
      <c r="A271" s="20">
        <v>48589</v>
      </c>
      <c r="B271" t="s">
        <v>48</v>
      </c>
      <c r="C271" t="s">
        <v>61</v>
      </c>
    </row>
    <row r="272" spans="1:3" x14ac:dyDescent="0.15">
      <c r="A272" s="20">
        <v>48621</v>
      </c>
      <c r="B272" t="s">
        <v>80</v>
      </c>
      <c r="C272" t="s">
        <v>62</v>
      </c>
    </row>
    <row r="273" spans="1:3" x14ac:dyDescent="0.15">
      <c r="A273" s="20">
        <v>48633</v>
      </c>
      <c r="B273" t="s">
        <v>84</v>
      </c>
      <c r="C273" t="s">
        <v>76</v>
      </c>
    </row>
    <row r="274" spans="1:3" x14ac:dyDescent="0.15">
      <c r="A274" s="20">
        <v>48658</v>
      </c>
      <c r="B274" t="s">
        <v>82</v>
      </c>
      <c r="C274" t="s">
        <v>64</v>
      </c>
    </row>
    <row r="275" spans="1:3" x14ac:dyDescent="0.15">
      <c r="A275" s="20">
        <v>48659</v>
      </c>
      <c r="B275" t="s">
        <v>48</v>
      </c>
      <c r="C275" t="s">
        <v>63</v>
      </c>
    </row>
    <row r="276" spans="1:3" x14ac:dyDescent="0.15">
      <c r="A276" s="20">
        <v>48698</v>
      </c>
      <c r="B276" t="s">
        <v>80</v>
      </c>
      <c r="C276" t="s">
        <v>65</v>
      </c>
    </row>
    <row r="277" spans="1:3" x14ac:dyDescent="0.15">
      <c r="A277" s="20">
        <v>48702</v>
      </c>
      <c r="B277" t="s">
        <v>88</v>
      </c>
      <c r="C277" t="s">
        <v>66</v>
      </c>
    </row>
    <row r="278" spans="1:3" x14ac:dyDescent="0.15">
      <c r="A278" s="20">
        <v>48703</v>
      </c>
      <c r="B278" t="s">
        <v>84</v>
      </c>
      <c r="C278" t="s">
        <v>67</v>
      </c>
    </row>
    <row r="279" spans="1:3" x14ac:dyDescent="0.15">
      <c r="A279" s="20">
        <v>48704</v>
      </c>
      <c r="B279" t="s">
        <v>79</v>
      </c>
      <c r="C279" t="s">
        <v>68</v>
      </c>
    </row>
    <row r="280" spans="1:3" x14ac:dyDescent="0.15">
      <c r="A280" s="20">
        <v>48778</v>
      </c>
      <c r="B280" t="s">
        <v>48</v>
      </c>
      <c r="C280" t="s">
        <v>69</v>
      </c>
    </row>
    <row r="281" spans="1:3" x14ac:dyDescent="0.15">
      <c r="A281" s="20">
        <v>48802</v>
      </c>
      <c r="B281" t="s">
        <v>79</v>
      </c>
      <c r="C281" t="s">
        <v>70</v>
      </c>
    </row>
    <row r="282" spans="1:3" x14ac:dyDescent="0.15">
      <c r="A282" s="20">
        <v>48841</v>
      </c>
      <c r="B282" t="s">
        <v>48</v>
      </c>
      <c r="C282" t="s">
        <v>71</v>
      </c>
    </row>
    <row r="283" spans="1:3" x14ac:dyDescent="0.15">
      <c r="A283" s="20">
        <v>48845</v>
      </c>
      <c r="B283" t="s">
        <v>80</v>
      </c>
      <c r="C283" t="s">
        <v>72</v>
      </c>
    </row>
    <row r="284" spans="1:3" x14ac:dyDescent="0.15">
      <c r="A284" s="20">
        <v>48862</v>
      </c>
      <c r="B284" t="s">
        <v>48</v>
      </c>
      <c r="C284" t="s">
        <v>85</v>
      </c>
    </row>
    <row r="285" spans="1:3" x14ac:dyDescent="0.15">
      <c r="A285" s="20">
        <v>48886</v>
      </c>
      <c r="B285" t="s">
        <v>79</v>
      </c>
      <c r="C285" t="s">
        <v>74</v>
      </c>
    </row>
    <row r="286" spans="1:3" x14ac:dyDescent="0.15">
      <c r="A286" s="20">
        <v>48906</v>
      </c>
      <c r="B286" t="s">
        <v>84</v>
      </c>
      <c r="C286" t="s">
        <v>75</v>
      </c>
    </row>
    <row r="287" spans="1:3" x14ac:dyDescent="0.15">
      <c r="A287" s="20">
        <v>43318</v>
      </c>
      <c r="B287" t="s">
        <v>48</v>
      </c>
      <c r="C287" t="s">
        <v>89</v>
      </c>
    </row>
    <row r="288" spans="1:3" x14ac:dyDescent="0.15">
      <c r="A288" s="20">
        <v>43683</v>
      </c>
      <c r="B288" t="s">
        <v>49</v>
      </c>
      <c r="C288" t="s">
        <v>89</v>
      </c>
    </row>
    <row r="289" spans="1:3" x14ac:dyDescent="0.15">
      <c r="A289" s="20">
        <v>44049</v>
      </c>
      <c r="B289" t="s">
        <v>79</v>
      </c>
      <c r="C289" t="s">
        <v>89</v>
      </c>
    </row>
    <row r="290" spans="1:3" x14ac:dyDescent="0.15">
      <c r="A290" s="20">
        <v>44414</v>
      </c>
      <c r="B290" t="s">
        <v>80</v>
      </c>
      <c r="C290" t="s">
        <v>89</v>
      </c>
    </row>
    <row r="291" spans="1:3" x14ac:dyDescent="0.15">
      <c r="A291" s="20">
        <v>44779</v>
      </c>
      <c r="B291" t="s">
        <v>86</v>
      </c>
      <c r="C291" t="s">
        <v>89</v>
      </c>
    </row>
    <row r="292" spans="1:3" x14ac:dyDescent="0.15">
      <c r="A292" s="20">
        <v>45144</v>
      </c>
      <c r="B292" t="s">
        <v>82</v>
      </c>
      <c r="C292" t="s">
        <v>90</v>
      </c>
    </row>
    <row r="293" spans="1:3" x14ac:dyDescent="0.15">
      <c r="A293" s="20">
        <v>45510</v>
      </c>
      <c r="B293" t="s">
        <v>77</v>
      </c>
      <c r="C293" t="s">
        <v>90</v>
      </c>
    </row>
    <row r="294" spans="1:3" x14ac:dyDescent="0.15">
      <c r="A294" s="20">
        <v>45875</v>
      </c>
      <c r="B294" t="s">
        <v>84</v>
      </c>
      <c r="C294" t="s">
        <v>90</v>
      </c>
    </row>
    <row r="295" spans="1:3" x14ac:dyDescent="0.15">
      <c r="A295" s="20">
        <v>46240</v>
      </c>
      <c r="B295" t="s">
        <v>79</v>
      </c>
      <c r="C295" t="s">
        <v>90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AX109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x14ac:dyDescent="0.15">
      <c r="AJ3" s="34"/>
      <c r="AK3" s="35"/>
      <c r="AL3" s="35"/>
    </row>
    <row r="4" spans="2:50" ht="18.75" customHeight="1" x14ac:dyDescent="0.15">
      <c r="B4" s="73" t="s">
        <v>93</v>
      </c>
      <c r="C4" s="73"/>
      <c r="D4" s="75" t="s">
        <v>0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M4" s="5"/>
      <c r="AN4" s="5"/>
    </row>
    <row r="5" spans="2:50" ht="18.75" customHeight="1" x14ac:dyDescent="0.15">
      <c r="B5" s="73" t="s">
        <v>92</v>
      </c>
      <c r="C5" s="73"/>
      <c r="D5" s="74">
        <v>2024</v>
      </c>
      <c r="E5" s="74"/>
      <c r="F5" s="62">
        <v>11</v>
      </c>
      <c r="G5" s="62"/>
      <c r="H5" s="63">
        <v>1</v>
      </c>
      <c r="I5" s="63"/>
      <c r="J5" s="3" t="s">
        <v>1</v>
      </c>
      <c r="K5" s="74">
        <v>2025</v>
      </c>
      <c r="L5" s="74"/>
      <c r="M5" s="62">
        <v>3</v>
      </c>
      <c r="N5" s="62"/>
      <c r="O5" s="63">
        <v>14</v>
      </c>
      <c r="P5" s="63"/>
      <c r="X5" s="41"/>
      <c r="Y5" s="41"/>
      <c r="Z5" s="41"/>
      <c r="AG5" s="116" t="s">
        <v>2</v>
      </c>
      <c r="AH5" s="116"/>
      <c r="AI5" s="116"/>
      <c r="AJ5" s="116"/>
      <c r="AK5" s="116"/>
      <c r="AL5" s="116"/>
    </row>
    <row r="6" spans="2:50" ht="18.75" customHeight="1" thickBot="1" x14ac:dyDescent="0.2"/>
    <row r="7" spans="2:50" ht="13.5" customHeight="1" x14ac:dyDescent="0.15">
      <c r="B7" s="6" t="s">
        <v>3</v>
      </c>
      <c r="C7" s="64">
        <f>DATE(D5,F5,1)</f>
        <v>45597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45597</v>
      </c>
      <c r="D8" s="8">
        <f>IF(MONTH(DATE(YEAR(C8),MONTH(C8),DAY(C8)+1))=MONTH($C7),DATE(YEAR(C8),MONTH(C8),DAY(C8)+1),"")</f>
        <v>45598</v>
      </c>
      <c r="E8" s="8">
        <f t="shared" ref="E8:AC8" si="0">IF(MONTH(DATE(YEAR(D8),MONTH(D8),DAY(D8)+1))=MONTH($C$7),DATE(YEAR(D8),MONTH(D8),DAY(D8)+1),"")</f>
        <v>45599</v>
      </c>
      <c r="F8" s="26">
        <f t="shared" si="0"/>
        <v>45600</v>
      </c>
      <c r="G8" s="8">
        <f t="shared" si="0"/>
        <v>45601</v>
      </c>
      <c r="H8" s="8">
        <f t="shared" si="0"/>
        <v>45602</v>
      </c>
      <c r="I8" s="8">
        <f t="shared" si="0"/>
        <v>45603</v>
      </c>
      <c r="J8" s="8">
        <f t="shared" si="0"/>
        <v>45604</v>
      </c>
      <c r="K8" s="8">
        <f t="shared" si="0"/>
        <v>45605</v>
      </c>
      <c r="L8" s="8">
        <f t="shared" si="0"/>
        <v>45606</v>
      </c>
      <c r="M8" s="8">
        <f t="shared" si="0"/>
        <v>45607</v>
      </c>
      <c r="N8" s="8">
        <f t="shared" si="0"/>
        <v>45608</v>
      </c>
      <c r="O8" s="8">
        <f t="shared" si="0"/>
        <v>45609</v>
      </c>
      <c r="P8" s="8">
        <f t="shared" si="0"/>
        <v>45610</v>
      </c>
      <c r="Q8" s="8">
        <f t="shared" si="0"/>
        <v>45611</v>
      </c>
      <c r="R8" s="8">
        <f t="shared" si="0"/>
        <v>45612</v>
      </c>
      <c r="S8" s="8">
        <f t="shared" si="0"/>
        <v>45613</v>
      </c>
      <c r="T8" s="8">
        <f t="shared" si="0"/>
        <v>45614</v>
      </c>
      <c r="U8" s="8">
        <f t="shared" si="0"/>
        <v>45615</v>
      </c>
      <c r="V8" s="8">
        <f t="shared" si="0"/>
        <v>45616</v>
      </c>
      <c r="W8" s="8">
        <f t="shared" si="0"/>
        <v>45617</v>
      </c>
      <c r="X8" s="8">
        <f t="shared" si="0"/>
        <v>45618</v>
      </c>
      <c r="Y8" s="8">
        <f t="shared" si="0"/>
        <v>45619</v>
      </c>
      <c r="Z8" s="8">
        <f t="shared" si="0"/>
        <v>45620</v>
      </c>
      <c r="AA8" s="8">
        <f t="shared" si="0"/>
        <v>45621</v>
      </c>
      <c r="AB8" s="8">
        <f t="shared" si="0"/>
        <v>45622</v>
      </c>
      <c r="AC8" s="8">
        <f t="shared" si="0"/>
        <v>45623</v>
      </c>
      <c r="AD8" s="8">
        <f>IF(MONTH(DATE(YEAR(AC8),MONTH(AC8),DAY(AC8)+1))=MONTH($C$7),DATE(YEAR(AC8),MONTH(AC8),DAY(AC8)+1),"")</f>
        <v>45624</v>
      </c>
      <c r="AE8" s="8">
        <f>IF(MONTH(DATE(YEAR(AD8),MONTH(AD8),DAY(AD8)+1))=MONTH($C$7),DATE(YEAR(AD8),MONTH(AD8),DAY(AD8)+1),"")</f>
        <v>45625</v>
      </c>
      <c r="AF8" s="8">
        <f t="shared" ref="AF8:AG8" si="1">IF(MONTH(DATE(YEAR(AE8),MONTH(AE8),DAY(AE8)+1))=MONTH($C$7),DATE(YEAR(AE8),MONTH(AE8),DAY(AE8)+1),"")</f>
        <v>45626</v>
      </c>
      <c r="AG8" s="8" t="str">
        <f t="shared" si="1"/>
        <v/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>TEXT(C8,"aaa")</f>
        <v>金</v>
      </c>
      <c r="D9" s="9" t="str">
        <f t="shared" ref="D9:AG9" si="2">TEXT(D8,"aaa")</f>
        <v>土</v>
      </c>
      <c r="E9" s="9" t="str">
        <f t="shared" si="2"/>
        <v>日</v>
      </c>
      <c r="F9" s="10" t="str">
        <f t="shared" si="2"/>
        <v>月</v>
      </c>
      <c r="G9" s="9" t="str">
        <f t="shared" si="2"/>
        <v>火</v>
      </c>
      <c r="H9" s="9" t="str">
        <f t="shared" si="2"/>
        <v>水</v>
      </c>
      <c r="I9" s="9" t="str">
        <f t="shared" si="2"/>
        <v>木</v>
      </c>
      <c r="J9" s="9" t="str">
        <f t="shared" si="2"/>
        <v>金</v>
      </c>
      <c r="K9" s="9" t="str">
        <f t="shared" si="2"/>
        <v>土</v>
      </c>
      <c r="L9" s="9" t="str">
        <f t="shared" si="2"/>
        <v>日</v>
      </c>
      <c r="M9" s="9" t="str">
        <f t="shared" si="2"/>
        <v>月</v>
      </c>
      <c r="N9" s="9" t="str">
        <f t="shared" si="2"/>
        <v>火</v>
      </c>
      <c r="O9" s="9" t="str">
        <f t="shared" si="2"/>
        <v>水</v>
      </c>
      <c r="P9" s="9" t="str">
        <f t="shared" si="2"/>
        <v>木</v>
      </c>
      <c r="Q9" s="9" t="str">
        <f t="shared" si="2"/>
        <v>金</v>
      </c>
      <c r="R9" s="9" t="str">
        <f t="shared" si="2"/>
        <v>土</v>
      </c>
      <c r="S9" s="9" t="str">
        <f t="shared" si="2"/>
        <v>日</v>
      </c>
      <c r="T9" s="9" t="str">
        <f t="shared" si="2"/>
        <v>月</v>
      </c>
      <c r="U9" s="9" t="str">
        <f t="shared" si="2"/>
        <v>火</v>
      </c>
      <c r="V9" s="9" t="str">
        <f t="shared" si="2"/>
        <v>水</v>
      </c>
      <c r="W9" s="9" t="str">
        <f t="shared" si="2"/>
        <v>木</v>
      </c>
      <c r="X9" s="9" t="str">
        <f t="shared" si="2"/>
        <v>金</v>
      </c>
      <c r="Y9" s="9" t="str">
        <f t="shared" si="2"/>
        <v>土</v>
      </c>
      <c r="Z9" s="9" t="str">
        <f t="shared" si="2"/>
        <v>日</v>
      </c>
      <c r="AA9" s="9" t="str">
        <f t="shared" si="2"/>
        <v>月</v>
      </c>
      <c r="AB9" s="9" t="str">
        <f t="shared" si="2"/>
        <v>火</v>
      </c>
      <c r="AC9" s="9" t="str">
        <f t="shared" si="2"/>
        <v>水</v>
      </c>
      <c r="AD9" s="9" t="str">
        <f t="shared" si="2"/>
        <v>木</v>
      </c>
      <c r="AE9" s="9" t="str">
        <f t="shared" si="2"/>
        <v>金</v>
      </c>
      <c r="AF9" s="9" t="str">
        <f t="shared" si="2"/>
        <v>土</v>
      </c>
      <c r="AG9" s="9" t="str">
        <f t="shared" si="2"/>
        <v/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30</v>
      </c>
      <c r="AN9" s="84">
        <f>AM9-AH9</f>
        <v>30</v>
      </c>
      <c r="AO9" s="84">
        <f>SUM(AN$7:AN13)</f>
        <v>30</v>
      </c>
      <c r="AP9" s="84">
        <f>COUNTIF(C12:AG12,"○")</f>
        <v>0</v>
      </c>
      <c r="AQ9" s="84">
        <f>SUM(AP$7:AP13)</f>
        <v>0</v>
      </c>
      <c r="AR9" s="84">
        <f>COUNTIF(C13:AG13,"○")</f>
        <v>0</v>
      </c>
      <c r="AS9" s="84">
        <f>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3">IFERROR(VLOOKUP(C8,祝日,3,FALSE),"")</f>
        <v/>
      </c>
      <c r="D11" s="30" t="str">
        <f t="shared" si="3"/>
        <v/>
      </c>
      <c r="E11" s="30" t="str">
        <f t="shared" si="3"/>
        <v>文化の日</v>
      </c>
      <c r="F11" s="32" t="str">
        <f t="shared" si="3"/>
        <v>振替休日</v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0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0" t="str">
        <f t="shared" si="3"/>
        <v>勤労感謝の日</v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0" t="str">
        <f t="shared" si="3"/>
        <v/>
      </c>
      <c r="AG11" s="30" t="str">
        <f t="shared" si="3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45627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45627</v>
      </c>
      <c r="D16" s="8">
        <f>IF(MONTH(DATE(YEAR(C16),MONTH(C16),DAY(C16)+1))=MONTH($C15),DATE(YEAR(C16),MONTH(C16),DAY(C16)+1),"")</f>
        <v>45628</v>
      </c>
      <c r="E16" s="8">
        <f t="shared" ref="E16:AG16" si="4">IF(MONTH(DATE(YEAR(D16),MONTH(D16),DAY(D16)+1))=MONTH($C15),DATE(YEAR(D16),MONTH(D16),DAY(D16)+1),"")</f>
        <v>45629</v>
      </c>
      <c r="F16" s="8">
        <f t="shared" si="4"/>
        <v>45630</v>
      </c>
      <c r="G16" s="8">
        <f t="shared" si="4"/>
        <v>45631</v>
      </c>
      <c r="H16" s="8">
        <f t="shared" si="4"/>
        <v>45632</v>
      </c>
      <c r="I16" s="8">
        <f t="shared" si="4"/>
        <v>45633</v>
      </c>
      <c r="J16" s="8">
        <f t="shared" si="4"/>
        <v>45634</v>
      </c>
      <c r="K16" s="8">
        <f t="shared" si="4"/>
        <v>45635</v>
      </c>
      <c r="L16" s="8">
        <f t="shared" si="4"/>
        <v>45636</v>
      </c>
      <c r="M16" s="8">
        <f t="shared" si="4"/>
        <v>45637</v>
      </c>
      <c r="N16" s="8">
        <f t="shared" si="4"/>
        <v>45638</v>
      </c>
      <c r="O16" s="8">
        <f t="shared" si="4"/>
        <v>45639</v>
      </c>
      <c r="P16" s="8">
        <f t="shared" si="4"/>
        <v>45640</v>
      </c>
      <c r="Q16" s="8">
        <f t="shared" si="4"/>
        <v>45641</v>
      </c>
      <c r="R16" s="8">
        <f t="shared" si="4"/>
        <v>45642</v>
      </c>
      <c r="S16" s="8">
        <f t="shared" si="4"/>
        <v>45643</v>
      </c>
      <c r="T16" s="8">
        <f t="shared" si="4"/>
        <v>45644</v>
      </c>
      <c r="U16" s="8">
        <f t="shared" si="4"/>
        <v>45645</v>
      </c>
      <c r="V16" s="8">
        <f t="shared" si="4"/>
        <v>45646</v>
      </c>
      <c r="W16" s="8">
        <f t="shared" si="4"/>
        <v>45647</v>
      </c>
      <c r="X16" s="8">
        <f t="shared" si="4"/>
        <v>45648</v>
      </c>
      <c r="Y16" s="8">
        <f t="shared" si="4"/>
        <v>45649</v>
      </c>
      <c r="Z16" s="8">
        <f t="shared" si="4"/>
        <v>45650</v>
      </c>
      <c r="AA16" s="8">
        <f t="shared" si="4"/>
        <v>45651</v>
      </c>
      <c r="AB16" s="8">
        <f t="shared" si="4"/>
        <v>45652</v>
      </c>
      <c r="AC16" s="8">
        <f t="shared" si="4"/>
        <v>45653</v>
      </c>
      <c r="AD16" s="8">
        <f t="shared" si="4"/>
        <v>45654</v>
      </c>
      <c r="AE16" s="8">
        <f t="shared" si="4"/>
        <v>45655</v>
      </c>
      <c r="AF16" s="8">
        <f t="shared" si="4"/>
        <v>45656</v>
      </c>
      <c r="AG16" s="8">
        <f t="shared" si="4"/>
        <v>45657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5">TEXT(C16,"aaa")</f>
        <v>日</v>
      </c>
      <c r="D17" s="9" t="str">
        <f t="shared" si="5"/>
        <v>月</v>
      </c>
      <c r="E17" s="9" t="str">
        <f t="shared" si="5"/>
        <v>火</v>
      </c>
      <c r="F17" s="9" t="str">
        <f t="shared" si="5"/>
        <v>水</v>
      </c>
      <c r="G17" s="9" t="str">
        <f t="shared" si="5"/>
        <v>木</v>
      </c>
      <c r="H17" s="9" t="str">
        <f t="shared" si="5"/>
        <v>金</v>
      </c>
      <c r="I17" s="9" t="str">
        <f t="shared" si="5"/>
        <v>土</v>
      </c>
      <c r="J17" s="9" t="str">
        <f t="shared" si="5"/>
        <v>日</v>
      </c>
      <c r="K17" s="9" t="str">
        <f t="shared" si="5"/>
        <v>月</v>
      </c>
      <c r="L17" s="9" t="str">
        <f t="shared" si="5"/>
        <v>火</v>
      </c>
      <c r="M17" s="9" t="str">
        <f t="shared" si="5"/>
        <v>水</v>
      </c>
      <c r="N17" s="9" t="str">
        <f t="shared" si="5"/>
        <v>木</v>
      </c>
      <c r="O17" s="9" t="str">
        <f t="shared" si="5"/>
        <v>金</v>
      </c>
      <c r="P17" s="9" t="str">
        <f t="shared" si="5"/>
        <v>土</v>
      </c>
      <c r="Q17" s="9" t="str">
        <f t="shared" si="5"/>
        <v>日</v>
      </c>
      <c r="R17" s="9" t="str">
        <f t="shared" si="5"/>
        <v>月</v>
      </c>
      <c r="S17" s="9" t="str">
        <f t="shared" si="5"/>
        <v>火</v>
      </c>
      <c r="T17" s="9" t="str">
        <f t="shared" si="5"/>
        <v>水</v>
      </c>
      <c r="U17" s="9" t="str">
        <f t="shared" si="5"/>
        <v>木</v>
      </c>
      <c r="V17" s="9" t="str">
        <f t="shared" si="5"/>
        <v>金</v>
      </c>
      <c r="W17" s="9" t="str">
        <f t="shared" si="5"/>
        <v>土</v>
      </c>
      <c r="X17" s="9" t="str">
        <f t="shared" si="5"/>
        <v>日</v>
      </c>
      <c r="Y17" s="9" t="str">
        <f t="shared" si="5"/>
        <v>月</v>
      </c>
      <c r="Z17" s="9" t="str">
        <f t="shared" si="5"/>
        <v>火</v>
      </c>
      <c r="AA17" s="9" t="str">
        <f t="shared" si="5"/>
        <v>水</v>
      </c>
      <c r="AB17" s="9" t="str">
        <f t="shared" si="5"/>
        <v>木</v>
      </c>
      <c r="AC17" s="9" t="str">
        <f t="shared" si="5"/>
        <v>金</v>
      </c>
      <c r="AD17" s="9" t="str">
        <f t="shared" si="5"/>
        <v>土</v>
      </c>
      <c r="AE17" s="9" t="str">
        <f t="shared" si="5"/>
        <v>日</v>
      </c>
      <c r="AF17" s="9" t="str">
        <f t="shared" si="5"/>
        <v>月</v>
      </c>
      <c r="AG17" s="9" t="str">
        <f t="shared" si="5"/>
        <v>火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SUM(AN$7:AN21)</f>
        <v>61</v>
      </c>
      <c r="AP17" s="84">
        <f>COUNTIF(C20:AG20,"○")</f>
        <v>0</v>
      </c>
      <c r="AQ17" s="84">
        <f>SUM(AP$7:AP21)</f>
        <v>0</v>
      </c>
      <c r="AR17" s="84">
        <f>COUNTIF(C21:AG21,"○")</f>
        <v>0</v>
      </c>
      <c r="AS17" s="84">
        <f>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6">IFERROR(VLOOKUP(C16,祝日,3,FALSE),"")</f>
        <v/>
      </c>
      <c r="D19" s="32" t="str">
        <f t="shared" si="6"/>
        <v/>
      </c>
      <c r="E19" s="32" t="str">
        <f t="shared" si="6"/>
        <v/>
      </c>
      <c r="F19" s="32" t="str">
        <f t="shared" si="6"/>
        <v/>
      </c>
      <c r="G19" s="32" t="str">
        <f t="shared" si="6"/>
        <v/>
      </c>
      <c r="H19" s="32" t="str">
        <f t="shared" si="6"/>
        <v/>
      </c>
      <c r="I19" s="32" t="str">
        <f t="shared" si="6"/>
        <v/>
      </c>
      <c r="J19" s="32" t="str">
        <f t="shared" si="6"/>
        <v/>
      </c>
      <c r="K19" s="32" t="str">
        <f t="shared" si="6"/>
        <v/>
      </c>
      <c r="L19" s="32" t="str">
        <f t="shared" si="6"/>
        <v/>
      </c>
      <c r="M19" s="32" t="str">
        <f t="shared" si="6"/>
        <v/>
      </c>
      <c r="N19" s="32" t="str">
        <f t="shared" si="6"/>
        <v/>
      </c>
      <c r="O19" s="32" t="str">
        <f>IFERROR(VLOOKUP(O16,祝日,3,FALSE),"")</f>
        <v/>
      </c>
      <c r="P19" s="32" t="str">
        <f t="shared" si="6"/>
        <v/>
      </c>
      <c r="Q19" s="32" t="str">
        <f t="shared" si="6"/>
        <v/>
      </c>
      <c r="R19" s="32" t="str">
        <f t="shared" si="6"/>
        <v/>
      </c>
      <c r="S19" s="32" t="str">
        <f t="shared" si="6"/>
        <v/>
      </c>
      <c r="T19" s="32" t="str">
        <f t="shared" si="6"/>
        <v/>
      </c>
      <c r="U19" s="32" t="str">
        <f t="shared" si="6"/>
        <v/>
      </c>
      <c r="V19" s="32" t="str">
        <f t="shared" si="6"/>
        <v/>
      </c>
      <c r="W19" s="32" t="str">
        <f t="shared" si="6"/>
        <v/>
      </c>
      <c r="X19" s="32" t="str">
        <f t="shared" si="6"/>
        <v/>
      </c>
      <c r="Y19" s="32" t="str">
        <f t="shared" si="6"/>
        <v/>
      </c>
      <c r="Z19" s="32" t="str">
        <f t="shared" si="6"/>
        <v/>
      </c>
      <c r="AA19" s="32" t="str">
        <f t="shared" si="6"/>
        <v/>
      </c>
      <c r="AB19" s="32" t="str">
        <f t="shared" si="6"/>
        <v/>
      </c>
      <c r="AC19" s="32" t="str">
        <f t="shared" si="6"/>
        <v/>
      </c>
      <c r="AD19" s="32" t="str">
        <f t="shared" si="6"/>
        <v/>
      </c>
      <c r="AE19" s="32" t="str">
        <f t="shared" si="6"/>
        <v/>
      </c>
      <c r="AF19" s="32" t="str">
        <f t="shared" si="6"/>
        <v/>
      </c>
      <c r="AG19" s="32" t="str">
        <f t="shared" si="6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45658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45658</v>
      </c>
      <c r="D24" s="8">
        <f>IF(MONTH(DATE(YEAR(C24),MONTH(C24),DAY(C24)+1))=MONTH($C23),DATE(YEAR(C24),MONTH(C24),DAY(C24)+1),"")</f>
        <v>45659</v>
      </c>
      <c r="E24" s="8">
        <f t="shared" ref="E24:AG24" si="7">IF(MONTH(DATE(YEAR(D24),MONTH(D24),DAY(D24)+1))=MONTH($C23),DATE(YEAR(D24),MONTH(D24),DAY(D24)+1),"")</f>
        <v>45660</v>
      </c>
      <c r="F24" s="14">
        <f t="shared" si="7"/>
        <v>45661</v>
      </c>
      <c r="G24" s="8">
        <f t="shared" si="7"/>
        <v>45662</v>
      </c>
      <c r="H24" s="8">
        <f t="shared" si="7"/>
        <v>45663</v>
      </c>
      <c r="I24" s="8">
        <f t="shared" si="7"/>
        <v>45664</v>
      </c>
      <c r="J24" s="8">
        <f t="shared" si="7"/>
        <v>45665</v>
      </c>
      <c r="K24" s="8">
        <f t="shared" si="7"/>
        <v>45666</v>
      </c>
      <c r="L24" s="8">
        <f t="shared" si="7"/>
        <v>45667</v>
      </c>
      <c r="M24" s="8">
        <f t="shared" si="7"/>
        <v>45668</v>
      </c>
      <c r="N24" s="8">
        <f t="shared" si="7"/>
        <v>45669</v>
      </c>
      <c r="O24" s="8">
        <f t="shared" si="7"/>
        <v>45670</v>
      </c>
      <c r="P24" s="8">
        <f t="shared" si="7"/>
        <v>45671</v>
      </c>
      <c r="Q24" s="8">
        <f t="shared" si="7"/>
        <v>45672</v>
      </c>
      <c r="R24" s="8">
        <f t="shared" si="7"/>
        <v>45673</v>
      </c>
      <c r="S24" s="8">
        <f t="shared" si="7"/>
        <v>45674</v>
      </c>
      <c r="T24" s="8">
        <f t="shared" si="7"/>
        <v>45675</v>
      </c>
      <c r="U24" s="8">
        <f t="shared" si="7"/>
        <v>45676</v>
      </c>
      <c r="V24" s="8">
        <f t="shared" si="7"/>
        <v>45677</v>
      </c>
      <c r="W24" s="8">
        <f t="shared" si="7"/>
        <v>45678</v>
      </c>
      <c r="X24" s="8">
        <f t="shared" si="7"/>
        <v>45679</v>
      </c>
      <c r="Y24" s="8">
        <f t="shared" si="7"/>
        <v>45680</v>
      </c>
      <c r="Z24" s="8">
        <f t="shared" si="7"/>
        <v>45681</v>
      </c>
      <c r="AA24" s="8">
        <f t="shared" si="7"/>
        <v>45682</v>
      </c>
      <c r="AB24" s="8">
        <f t="shared" si="7"/>
        <v>45683</v>
      </c>
      <c r="AC24" s="8">
        <f t="shared" si="7"/>
        <v>45684</v>
      </c>
      <c r="AD24" s="8">
        <f t="shared" si="7"/>
        <v>45685</v>
      </c>
      <c r="AE24" s="8">
        <f t="shared" si="7"/>
        <v>45686</v>
      </c>
      <c r="AF24" s="8">
        <f t="shared" si="7"/>
        <v>45687</v>
      </c>
      <c r="AG24" s="8">
        <f t="shared" si="7"/>
        <v>45688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x14ac:dyDescent="0.15">
      <c r="B25" s="7" t="s">
        <v>15</v>
      </c>
      <c r="C25" s="9" t="str">
        <f t="shared" ref="C25:AG25" si="8">TEXT(C24,"aaa")</f>
        <v>水</v>
      </c>
      <c r="D25" s="9" t="str">
        <f t="shared" si="8"/>
        <v>木</v>
      </c>
      <c r="E25" s="9" t="str">
        <f t="shared" si="8"/>
        <v>金</v>
      </c>
      <c r="F25" s="15" t="str">
        <f t="shared" si="8"/>
        <v>土</v>
      </c>
      <c r="G25" s="9" t="str">
        <f t="shared" si="8"/>
        <v>日</v>
      </c>
      <c r="H25" s="9" t="str">
        <f t="shared" si="8"/>
        <v>月</v>
      </c>
      <c r="I25" s="9" t="str">
        <f t="shared" si="8"/>
        <v>火</v>
      </c>
      <c r="J25" s="9" t="str">
        <f t="shared" si="8"/>
        <v>水</v>
      </c>
      <c r="K25" s="9" t="str">
        <f t="shared" si="8"/>
        <v>木</v>
      </c>
      <c r="L25" s="9" t="str">
        <f t="shared" si="8"/>
        <v>金</v>
      </c>
      <c r="M25" s="9" t="str">
        <f t="shared" si="8"/>
        <v>土</v>
      </c>
      <c r="N25" s="9" t="str">
        <f t="shared" si="8"/>
        <v>日</v>
      </c>
      <c r="O25" s="9" t="str">
        <f t="shared" si="8"/>
        <v>月</v>
      </c>
      <c r="P25" s="9" t="str">
        <f t="shared" si="8"/>
        <v>火</v>
      </c>
      <c r="Q25" s="9" t="str">
        <f t="shared" si="8"/>
        <v>水</v>
      </c>
      <c r="R25" s="9" t="str">
        <f t="shared" si="8"/>
        <v>木</v>
      </c>
      <c r="S25" s="9" t="str">
        <f t="shared" si="8"/>
        <v>金</v>
      </c>
      <c r="T25" s="9" t="str">
        <f t="shared" si="8"/>
        <v>土</v>
      </c>
      <c r="U25" s="9" t="str">
        <f t="shared" si="8"/>
        <v>日</v>
      </c>
      <c r="V25" s="9" t="str">
        <f t="shared" si="8"/>
        <v>月</v>
      </c>
      <c r="W25" s="9" t="str">
        <f t="shared" si="8"/>
        <v>火</v>
      </c>
      <c r="X25" s="9" t="str">
        <f t="shared" si="8"/>
        <v>水</v>
      </c>
      <c r="Y25" s="9" t="str">
        <f t="shared" si="8"/>
        <v>木</v>
      </c>
      <c r="Z25" s="9" t="str">
        <f t="shared" si="8"/>
        <v>金</v>
      </c>
      <c r="AA25" s="9" t="str">
        <f t="shared" si="8"/>
        <v>土</v>
      </c>
      <c r="AB25" s="9" t="str">
        <f t="shared" si="8"/>
        <v>日</v>
      </c>
      <c r="AC25" s="9" t="str">
        <f t="shared" si="8"/>
        <v>月</v>
      </c>
      <c r="AD25" s="9" t="str">
        <f t="shared" si="8"/>
        <v>火</v>
      </c>
      <c r="AE25" s="9" t="str">
        <f t="shared" si="8"/>
        <v>水</v>
      </c>
      <c r="AF25" s="9" t="str">
        <f t="shared" si="8"/>
        <v>木</v>
      </c>
      <c r="AG25" s="9" t="str">
        <f t="shared" si="8"/>
        <v>金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 t="shared" ref="AM25" si="9">COUNT(C24:AG24)</f>
        <v>31</v>
      </c>
      <c r="AN25" s="84">
        <f t="shared" ref="AN25" si="10">AM25-AH25</f>
        <v>31</v>
      </c>
      <c r="AO25" s="84">
        <f>SUM(AN$7:AN29)</f>
        <v>92</v>
      </c>
      <c r="AP25" s="84">
        <f>COUNTIF(C28:AG28,"○")</f>
        <v>0</v>
      </c>
      <c r="AQ25" s="84">
        <f>SUM(AP$7:AP29)</f>
        <v>0</v>
      </c>
      <c r="AR25" s="84">
        <f>COUNTIF(C29:AG29,"○")</f>
        <v>0</v>
      </c>
      <c r="AS25" s="84">
        <f>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11">IFERROR(VLOOKUP(C24,祝日,3,FALSE),"")</f>
        <v>元日</v>
      </c>
      <c r="D27" s="30" t="str">
        <f t="shared" si="11"/>
        <v/>
      </c>
      <c r="E27" s="30" t="str">
        <f t="shared" si="11"/>
        <v/>
      </c>
      <c r="F27" s="31" t="str">
        <f t="shared" si="11"/>
        <v/>
      </c>
      <c r="G27" s="30" t="str">
        <f t="shared" si="11"/>
        <v/>
      </c>
      <c r="H27" s="30" t="str">
        <f t="shared" si="11"/>
        <v/>
      </c>
      <c r="I27" s="30" t="str">
        <f t="shared" si="11"/>
        <v/>
      </c>
      <c r="J27" s="30" t="str">
        <f t="shared" si="11"/>
        <v/>
      </c>
      <c r="K27" s="30" t="str">
        <f t="shared" si="11"/>
        <v/>
      </c>
      <c r="L27" s="30" t="str">
        <f t="shared" si="11"/>
        <v/>
      </c>
      <c r="M27" s="30" t="str">
        <f t="shared" si="11"/>
        <v/>
      </c>
      <c r="N27" s="30" t="str">
        <f t="shared" si="11"/>
        <v/>
      </c>
      <c r="O27" s="30" t="str">
        <f t="shared" si="11"/>
        <v>成人の日</v>
      </c>
      <c r="P27" s="30" t="str">
        <f t="shared" si="11"/>
        <v/>
      </c>
      <c r="Q27" s="30" t="str">
        <f t="shared" si="11"/>
        <v/>
      </c>
      <c r="R27" s="32" t="str">
        <f t="shared" si="11"/>
        <v/>
      </c>
      <c r="S27" s="30" t="str">
        <f t="shared" si="11"/>
        <v/>
      </c>
      <c r="T27" s="30" t="str">
        <f t="shared" si="11"/>
        <v/>
      </c>
      <c r="U27" s="30" t="str">
        <f t="shared" si="11"/>
        <v/>
      </c>
      <c r="V27" s="30" t="str">
        <f t="shared" si="11"/>
        <v/>
      </c>
      <c r="W27" s="30" t="str">
        <f t="shared" si="11"/>
        <v/>
      </c>
      <c r="X27" s="30" t="str">
        <f t="shared" si="11"/>
        <v/>
      </c>
      <c r="Y27" s="30" t="str">
        <f t="shared" si="11"/>
        <v/>
      </c>
      <c r="Z27" s="30" t="str">
        <f t="shared" si="11"/>
        <v/>
      </c>
      <c r="AA27" s="30" t="str">
        <f t="shared" si="11"/>
        <v/>
      </c>
      <c r="AB27" s="30" t="str">
        <f t="shared" si="11"/>
        <v/>
      </c>
      <c r="AC27" s="30" t="str">
        <f t="shared" si="11"/>
        <v/>
      </c>
      <c r="AD27" s="30" t="str">
        <f t="shared" si="11"/>
        <v/>
      </c>
      <c r="AE27" s="30" t="str">
        <f t="shared" si="11"/>
        <v/>
      </c>
      <c r="AF27" s="30" t="str">
        <f t="shared" si="11"/>
        <v/>
      </c>
      <c r="AG27" s="30" t="str">
        <f t="shared" si="11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45689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45689</v>
      </c>
      <c r="D32" s="8">
        <f>IF(MONTH(DATE(YEAR(C32),MONTH(C32),DAY(C32)+1))=MONTH($C31),DATE(YEAR(C32),MONTH(C32),DAY(C32)+1),"")</f>
        <v>45690</v>
      </c>
      <c r="E32" s="8">
        <f t="shared" ref="E32:AG32" si="12">IF(MONTH(DATE(YEAR(D32),MONTH(D32),DAY(D32)+1))=MONTH($C31),DATE(YEAR(D32),MONTH(D32),DAY(D32)+1),"")</f>
        <v>45691</v>
      </c>
      <c r="F32" s="14">
        <f t="shared" si="12"/>
        <v>45692</v>
      </c>
      <c r="G32" s="8">
        <f t="shared" si="12"/>
        <v>45693</v>
      </c>
      <c r="H32" s="8">
        <f t="shared" si="12"/>
        <v>45694</v>
      </c>
      <c r="I32" s="8">
        <f t="shared" si="12"/>
        <v>45695</v>
      </c>
      <c r="J32" s="8">
        <f t="shared" si="12"/>
        <v>45696</v>
      </c>
      <c r="K32" s="8">
        <f t="shared" si="12"/>
        <v>45697</v>
      </c>
      <c r="L32" s="8">
        <f t="shared" si="12"/>
        <v>45698</v>
      </c>
      <c r="M32" s="8">
        <f t="shared" si="12"/>
        <v>45699</v>
      </c>
      <c r="N32" s="8">
        <f t="shared" si="12"/>
        <v>45700</v>
      </c>
      <c r="O32" s="8">
        <f t="shared" si="12"/>
        <v>45701</v>
      </c>
      <c r="P32" s="8">
        <f t="shared" si="12"/>
        <v>45702</v>
      </c>
      <c r="Q32" s="8">
        <f t="shared" si="12"/>
        <v>45703</v>
      </c>
      <c r="R32" s="8">
        <f t="shared" si="12"/>
        <v>45704</v>
      </c>
      <c r="S32" s="8">
        <f t="shared" si="12"/>
        <v>45705</v>
      </c>
      <c r="T32" s="8">
        <f t="shared" si="12"/>
        <v>45706</v>
      </c>
      <c r="U32" s="8">
        <f t="shared" si="12"/>
        <v>45707</v>
      </c>
      <c r="V32" s="8">
        <f t="shared" si="12"/>
        <v>45708</v>
      </c>
      <c r="W32" s="8">
        <f t="shared" si="12"/>
        <v>45709</v>
      </c>
      <c r="X32" s="8">
        <f t="shared" si="12"/>
        <v>45710</v>
      </c>
      <c r="Y32" s="8">
        <f t="shared" si="12"/>
        <v>45711</v>
      </c>
      <c r="Z32" s="8">
        <f t="shared" si="12"/>
        <v>45712</v>
      </c>
      <c r="AA32" s="8">
        <f t="shared" si="12"/>
        <v>45713</v>
      </c>
      <c r="AB32" s="8">
        <f t="shared" si="12"/>
        <v>45714</v>
      </c>
      <c r="AC32" s="8">
        <f t="shared" si="12"/>
        <v>45715</v>
      </c>
      <c r="AD32" s="8">
        <f t="shared" si="12"/>
        <v>45716</v>
      </c>
      <c r="AE32" s="8" t="str">
        <f t="shared" si="12"/>
        <v/>
      </c>
      <c r="AF32" s="8" t="e">
        <f t="shared" si="12"/>
        <v>#VALUE!</v>
      </c>
      <c r="AG32" s="8" t="e">
        <f t="shared" si="12"/>
        <v>#VALUE!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x14ac:dyDescent="0.15">
      <c r="B33" s="7" t="s">
        <v>15</v>
      </c>
      <c r="C33" s="9" t="str">
        <f t="shared" ref="C33:AG33" si="13">TEXT(C32,"aaa")</f>
        <v>土</v>
      </c>
      <c r="D33" s="9" t="str">
        <f t="shared" si="13"/>
        <v>日</v>
      </c>
      <c r="E33" s="9" t="str">
        <f t="shared" si="13"/>
        <v>月</v>
      </c>
      <c r="F33" s="15" t="str">
        <f t="shared" si="13"/>
        <v>火</v>
      </c>
      <c r="G33" s="9" t="str">
        <f t="shared" si="13"/>
        <v>水</v>
      </c>
      <c r="H33" s="9" t="str">
        <f t="shared" si="13"/>
        <v>木</v>
      </c>
      <c r="I33" s="9" t="str">
        <f t="shared" si="13"/>
        <v>金</v>
      </c>
      <c r="J33" s="9" t="str">
        <f t="shared" si="13"/>
        <v>土</v>
      </c>
      <c r="K33" s="9" t="str">
        <f t="shared" si="13"/>
        <v>日</v>
      </c>
      <c r="L33" s="9" t="str">
        <f t="shared" si="13"/>
        <v>月</v>
      </c>
      <c r="M33" s="9" t="str">
        <f t="shared" si="13"/>
        <v>火</v>
      </c>
      <c r="N33" s="9" t="str">
        <f t="shared" si="13"/>
        <v>水</v>
      </c>
      <c r="O33" s="9" t="str">
        <f t="shared" si="13"/>
        <v>木</v>
      </c>
      <c r="P33" s="9" t="str">
        <f t="shared" si="13"/>
        <v>金</v>
      </c>
      <c r="Q33" s="9" t="str">
        <f t="shared" si="13"/>
        <v>土</v>
      </c>
      <c r="R33" s="9" t="str">
        <f t="shared" si="13"/>
        <v>日</v>
      </c>
      <c r="S33" s="9" t="str">
        <f t="shared" si="13"/>
        <v>月</v>
      </c>
      <c r="T33" s="9" t="str">
        <f t="shared" si="13"/>
        <v>火</v>
      </c>
      <c r="U33" s="9" t="str">
        <f t="shared" si="13"/>
        <v>水</v>
      </c>
      <c r="V33" s="9" t="str">
        <f t="shared" si="13"/>
        <v>木</v>
      </c>
      <c r="W33" s="9" t="str">
        <f t="shared" si="13"/>
        <v>金</v>
      </c>
      <c r="X33" s="9" t="str">
        <f t="shared" si="13"/>
        <v>土</v>
      </c>
      <c r="Y33" s="9" t="str">
        <f t="shared" si="13"/>
        <v>日</v>
      </c>
      <c r="Z33" s="9" t="str">
        <f t="shared" si="13"/>
        <v>月</v>
      </c>
      <c r="AA33" s="9" t="str">
        <f t="shared" si="13"/>
        <v>火</v>
      </c>
      <c r="AB33" s="9" t="str">
        <f t="shared" si="13"/>
        <v>水</v>
      </c>
      <c r="AC33" s="9" t="str">
        <f t="shared" si="13"/>
        <v>木</v>
      </c>
      <c r="AD33" s="9" t="str">
        <f t="shared" si="13"/>
        <v>金</v>
      </c>
      <c r="AE33" s="9" t="str">
        <f t="shared" si="13"/>
        <v/>
      </c>
      <c r="AF33" s="9" t="e">
        <f t="shared" si="13"/>
        <v>#VALUE!</v>
      </c>
      <c r="AG33" s="9" t="e">
        <f t="shared" si="13"/>
        <v>#VALUE!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 t="shared" ref="AM33" si="14">COUNT(C32:AG32)</f>
        <v>28</v>
      </c>
      <c r="AN33" s="84">
        <f t="shared" ref="AN33" si="15">AM33-AH33</f>
        <v>28</v>
      </c>
      <c r="AO33" s="84">
        <f>SUM(AN$7:AN37)</f>
        <v>120</v>
      </c>
      <c r="AP33" s="84">
        <f>COUNTIF(C36:AG36,"○")</f>
        <v>0</v>
      </c>
      <c r="AQ33" s="84">
        <f>SUM(AP$7:AP37)</f>
        <v>0</v>
      </c>
      <c r="AR33" s="84">
        <f>COUNTIF(C37:AG37,"○")</f>
        <v>0</v>
      </c>
      <c r="AS33" s="84">
        <f>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6">IFERROR(VLOOKUP(C32,祝日,3,FALSE),"")</f>
        <v/>
      </c>
      <c r="D35" s="30" t="str">
        <f t="shared" si="16"/>
        <v/>
      </c>
      <c r="E35" s="30" t="str">
        <f t="shared" si="16"/>
        <v/>
      </c>
      <c r="F35" s="31" t="str">
        <f t="shared" si="16"/>
        <v/>
      </c>
      <c r="G35" s="30" t="str">
        <f t="shared" si="16"/>
        <v/>
      </c>
      <c r="H35" s="30" t="str">
        <f t="shared" si="16"/>
        <v/>
      </c>
      <c r="I35" s="30" t="str">
        <f t="shared" si="16"/>
        <v/>
      </c>
      <c r="J35" s="30" t="str">
        <f t="shared" si="16"/>
        <v/>
      </c>
      <c r="K35" s="30" t="str">
        <f t="shared" si="16"/>
        <v/>
      </c>
      <c r="L35" s="30" t="str">
        <f t="shared" si="16"/>
        <v/>
      </c>
      <c r="M35" s="30" t="str">
        <f t="shared" si="16"/>
        <v>建国記念の日</v>
      </c>
      <c r="N35" s="30" t="str">
        <f t="shared" si="16"/>
        <v/>
      </c>
      <c r="O35" s="30" t="str">
        <f t="shared" si="16"/>
        <v/>
      </c>
      <c r="P35" s="30" t="str">
        <f t="shared" si="16"/>
        <v/>
      </c>
      <c r="Q35" s="30" t="str">
        <f t="shared" si="16"/>
        <v/>
      </c>
      <c r="R35" s="32" t="str">
        <f t="shared" si="16"/>
        <v/>
      </c>
      <c r="S35" s="30" t="str">
        <f t="shared" si="16"/>
        <v/>
      </c>
      <c r="T35" s="30" t="str">
        <f t="shared" si="16"/>
        <v/>
      </c>
      <c r="U35" s="30" t="str">
        <f t="shared" si="16"/>
        <v/>
      </c>
      <c r="V35" s="30" t="str">
        <f t="shared" si="16"/>
        <v/>
      </c>
      <c r="W35" s="30" t="str">
        <f t="shared" si="16"/>
        <v/>
      </c>
      <c r="X35" s="30" t="str">
        <f t="shared" si="16"/>
        <v/>
      </c>
      <c r="Y35" s="30" t="str">
        <f t="shared" si="16"/>
        <v>天皇誕生日</v>
      </c>
      <c r="Z35" s="30" t="str">
        <f t="shared" si="16"/>
        <v>振替休日</v>
      </c>
      <c r="AA35" s="30" t="str">
        <f t="shared" si="16"/>
        <v/>
      </c>
      <c r="AB35" s="30" t="str">
        <f t="shared" si="16"/>
        <v/>
      </c>
      <c r="AC35" s="30" t="str">
        <f t="shared" si="16"/>
        <v/>
      </c>
      <c r="AD35" s="30" t="str">
        <f t="shared" si="16"/>
        <v/>
      </c>
      <c r="AE35" s="30" t="str">
        <f t="shared" si="16"/>
        <v/>
      </c>
      <c r="AF35" s="30" t="str">
        <f t="shared" si="16"/>
        <v/>
      </c>
      <c r="AG35" s="30" t="str">
        <f t="shared" si="16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45717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45717</v>
      </c>
      <c r="D40" s="8">
        <f>IF(MONTH(DATE(YEAR(C40),MONTH(C40),DAY(C40)+1))=MONTH($C39),DATE(YEAR(C40),MONTH(C40),DAY(C40)+1),"")</f>
        <v>45718</v>
      </c>
      <c r="E40" s="8">
        <f t="shared" ref="E40:AG40" si="17">IF(MONTH(DATE(YEAR(D40),MONTH(D40),DAY(D40)+1))=MONTH($C39),DATE(YEAR(D40),MONTH(D40),DAY(D40)+1),"")</f>
        <v>45719</v>
      </c>
      <c r="F40" s="14">
        <f t="shared" si="17"/>
        <v>45720</v>
      </c>
      <c r="G40" s="8">
        <f t="shared" si="17"/>
        <v>45721</v>
      </c>
      <c r="H40" s="8">
        <f t="shared" si="17"/>
        <v>45722</v>
      </c>
      <c r="I40" s="8">
        <f t="shared" si="17"/>
        <v>45723</v>
      </c>
      <c r="J40" s="8">
        <f>IF(MONTH(DATE(YEAR(I40),MONTH(I40),DAY(I40)+1))=MONTH($C39),DATE(YEAR(I40),MONTH(I40),DAY(I40)+1),"")</f>
        <v>45724</v>
      </c>
      <c r="K40" s="8">
        <f t="shared" si="17"/>
        <v>45725</v>
      </c>
      <c r="L40" s="8">
        <f t="shared" si="17"/>
        <v>45726</v>
      </c>
      <c r="M40" s="8">
        <f t="shared" si="17"/>
        <v>45727</v>
      </c>
      <c r="N40" s="8">
        <f t="shared" si="17"/>
        <v>45728</v>
      </c>
      <c r="O40" s="8">
        <f t="shared" si="17"/>
        <v>45729</v>
      </c>
      <c r="P40" s="8">
        <f t="shared" si="17"/>
        <v>45730</v>
      </c>
      <c r="Q40" s="8">
        <f t="shared" si="17"/>
        <v>45731</v>
      </c>
      <c r="R40" s="8">
        <f t="shared" si="17"/>
        <v>45732</v>
      </c>
      <c r="S40" s="8">
        <f t="shared" si="17"/>
        <v>45733</v>
      </c>
      <c r="T40" s="8">
        <f t="shared" si="17"/>
        <v>45734</v>
      </c>
      <c r="U40" s="8">
        <f t="shared" si="17"/>
        <v>45735</v>
      </c>
      <c r="V40" s="8">
        <f t="shared" si="17"/>
        <v>45736</v>
      </c>
      <c r="W40" s="8">
        <f t="shared" si="17"/>
        <v>45737</v>
      </c>
      <c r="X40" s="8">
        <f t="shared" si="17"/>
        <v>45738</v>
      </c>
      <c r="Y40" s="8">
        <f t="shared" si="17"/>
        <v>45739</v>
      </c>
      <c r="Z40" s="8">
        <f t="shared" si="17"/>
        <v>45740</v>
      </c>
      <c r="AA40" s="8">
        <f t="shared" si="17"/>
        <v>45741</v>
      </c>
      <c r="AB40" s="8">
        <f t="shared" si="17"/>
        <v>45742</v>
      </c>
      <c r="AC40" s="8">
        <f t="shared" si="17"/>
        <v>45743</v>
      </c>
      <c r="AD40" s="8">
        <f t="shared" si="17"/>
        <v>45744</v>
      </c>
      <c r="AE40" s="8">
        <f t="shared" si="17"/>
        <v>45745</v>
      </c>
      <c r="AF40" s="8">
        <f t="shared" si="17"/>
        <v>45746</v>
      </c>
      <c r="AG40" s="8">
        <f t="shared" si="17"/>
        <v>45747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x14ac:dyDescent="0.15">
      <c r="B41" s="7" t="s">
        <v>15</v>
      </c>
      <c r="C41" s="9" t="str">
        <f t="shared" ref="C41:AG41" si="18">TEXT(C40,"aaa")</f>
        <v>土</v>
      </c>
      <c r="D41" s="9" t="str">
        <f t="shared" si="18"/>
        <v>日</v>
      </c>
      <c r="E41" s="9" t="str">
        <f t="shared" si="18"/>
        <v>月</v>
      </c>
      <c r="F41" s="15" t="str">
        <f t="shared" si="18"/>
        <v>火</v>
      </c>
      <c r="G41" s="9" t="str">
        <f t="shared" si="18"/>
        <v>水</v>
      </c>
      <c r="H41" s="9" t="str">
        <f t="shared" si="18"/>
        <v>木</v>
      </c>
      <c r="I41" s="9" t="str">
        <f t="shared" si="18"/>
        <v>金</v>
      </c>
      <c r="J41" s="9" t="str">
        <f t="shared" si="18"/>
        <v>土</v>
      </c>
      <c r="K41" s="9" t="str">
        <f t="shared" si="18"/>
        <v>日</v>
      </c>
      <c r="L41" s="9" t="str">
        <f t="shared" si="18"/>
        <v>月</v>
      </c>
      <c r="M41" s="9" t="str">
        <f t="shared" si="18"/>
        <v>火</v>
      </c>
      <c r="N41" s="9" t="str">
        <f t="shared" si="18"/>
        <v>水</v>
      </c>
      <c r="O41" s="9" t="str">
        <f t="shared" si="18"/>
        <v>木</v>
      </c>
      <c r="P41" s="9" t="str">
        <f t="shared" si="18"/>
        <v>金</v>
      </c>
      <c r="Q41" s="9" t="str">
        <f t="shared" si="18"/>
        <v>土</v>
      </c>
      <c r="R41" s="9" t="str">
        <f t="shared" si="18"/>
        <v>日</v>
      </c>
      <c r="S41" s="9" t="str">
        <f t="shared" si="18"/>
        <v>月</v>
      </c>
      <c r="T41" s="9" t="str">
        <f t="shared" si="18"/>
        <v>火</v>
      </c>
      <c r="U41" s="9" t="str">
        <f t="shared" si="18"/>
        <v>水</v>
      </c>
      <c r="V41" s="9" t="str">
        <f t="shared" si="18"/>
        <v>木</v>
      </c>
      <c r="W41" s="9" t="str">
        <f t="shared" si="18"/>
        <v>金</v>
      </c>
      <c r="X41" s="9" t="str">
        <f t="shared" si="18"/>
        <v>土</v>
      </c>
      <c r="Y41" s="9" t="str">
        <f t="shared" si="18"/>
        <v>日</v>
      </c>
      <c r="Z41" s="9" t="str">
        <f t="shared" si="18"/>
        <v>月</v>
      </c>
      <c r="AA41" s="9" t="str">
        <f t="shared" si="18"/>
        <v>火</v>
      </c>
      <c r="AB41" s="9" t="str">
        <f t="shared" si="18"/>
        <v>水</v>
      </c>
      <c r="AC41" s="9" t="str">
        <f t="shared" si="18"/>
        <v>木</v>
      </c>
      <c r="AD41" s="9" t="str">
        <f t="shared" si="18"/>
        <v>金</v>
      </c>
      <c r="AE41" s="9" t="str">
        <f t="shared" si="18"/>
        <v>土</v>
      </c>
      <c r="AF41" s="9" t="str">
        <f t="shared" si="18"/>
        <v>日</v>
      </c>
      <c r="AG41" s="9" t="str">
        <f t="shared" si="18"/>
        <v>月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 t="shared" ref="AM41" si="19">COUNT(C40:AG40)</f>
        <v>31</v>
      </c>
      <c r="AN41" s="84">
        <f t="shared" ref="AN41" si="20">AM41-AH41</f>
        <v>31</v>
      </c>
      <c r="AO41" s="84">
        <f>SUM(AN$7:AN45)</f>
        <v>151</v>
      </c>
      <c r="AP41" s="84">
        <f>COUNTIF(C44:AG44,"○")</f>
        <v>0</v>
      </c>
      <c r="AQ41" s="84">
        <f>SUM(AP$7:AP45)</f>
        <v>0</v>
      </c>
      <c r="AR41" s="84">
        <f>COUNTIF(C45:AG45,"○")</f>
        <v>0</v>
      </c>
      <c r="AS41" s="84">
        <f>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21">IFERROR(VLOOKUP(C40,祝日,3,FALSE),"")</f>
        <v/>
      </c>
      <c r="D43" s="30" t="str">
        <f t="shared" si="21"/>
        <v/>
      </c>
      <c r="E43" s="30" t="str">
        <f t="shared" si="21"/>
        <v/>
      </c>
      <c r="F43" s="31" t="str">
        <f t="shared" si="21"/>
        <v/>
      </c>
      <c r="G43" s="30" t="str">
        <f t="shared" si="21"/>
        <v/>
      </c>
      <c r="H43" s="30" t="str">
        <f t="shared" si="21"/>
        <v/>
      </c>
      <c r="I43" s="30" t="str">
        <f t="shared" si="21"/>
        <v/>
      </c>
      <c r="J43" s="30" t="str">
        <f t="shared" si="21"/>
        <v/>
      </c>
      <c r="K43" s="30" t="str">
        <f t="shared" si="21"/>
        <v/>
      </c>
      <c r="L43" s="30" t="str">
        <f t="shared" si="21"/>
        <v/>
      </c>
      <c r="M43" s="30" t="str">
        <f t="shared" si="21"/>
        <v/>
      </c>
      <c r="N43" s="30" t="str">
        <f t="shared" si="21"/>
        <v/>
      </c>
      <c r="O43" s="30" t="str">
        <f t="shared" si="21"/>
        <v/>
      </c>
      <c r="P43" s="30" t="str">
        <f t="shared" si="21"/>
        <v/>
      </c>
      <c r="Q43" s="30" t="str">
        <f t="shared" si="21"/>
        <v/>
      </c>
      <c r="R43" s="32" t="str">
        <f t="shared" si="21"/>
        <v/>
      </c>
      <c r="S43" s="30" t="str">
        <f t="shared" si="21"/>
        <v/>
      </c>
      <c r="T43" s="30" t="str">
        <f t="shared" si="21"/>
        <v/>
      </c>
      <c r="U43" s="30" t="str">
        <f t="shared" si="21"/>
        <v/>
      </c>
      <c r="V43" s="30" t="str">
        <f t="shared" si="21"/>
        <v>春分の日</v>
      </c>
      <c r="W43" s="30" t="str">
        <f t="shared" si="21"/>
        <v/>
      </c>
      <c r="X43" s="30" t="str">
        <f t="shared" si="21"/>
        <v/>
      </c>
      <c r="Y43" s="30" t="str">
        <f t="shared" si="21"/>
        <v/>
      </c>
      <c r="Z43" s="30" t="str">
        <f t="shared" si="21"/>
        <v/>
      </c>
      <c r="AA43" s="30" t="str">
        <f t="shared" si="21"/>
        <v/>
      </c>
      <c r="AB43" s="30" t="str">
        <f t="shared" si="21"/>
        <v/>
      </c>
      <c r="AC43" s="30" t="str">
        <f t="shared" si="21"/>
        <v/>
      </c>
      <c r="AD43" s="30" t="str">
        <f t="shared" si="21"/>
        <v/>
      </c>
      <c r="AE43" s="30" t="str">
        <f t="shared" si="21"/>
        <v/>
      </c>
      <c r="AF43" s="30" t="str">
        <f t="shared" si="21"/>
        <v/>
      </c>
      <c r="AG43" s="30" t="str">
        <f t="shared" si="21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45748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45748</v>
      </c>
      <c r="D48" s="8">
        <f>IF(MONTH(DATE(YEAR(C48),MONTH(C48),DAY(C48)+1))=MONTH($C47),DATE(YEAR(C48),MONTH(C48),DAY(C48)+1),"")</f>
        <v>45749</v>
      </c>
      <c r="E48" s="8">
        <f t="shared" ref="E48:AG48" si="22">IF(MONTH(DATE(YEAR(D48),MONTH(D48),DAY(D48)+1))=MONTH($C47),DATE(YEAR(D48),MONTH(D48),DAY(D48)+1),"")</f>
        <v>45750</v>
      </c>
      <c r="F48" s="14">
        <f t="shared" si="22"/>
        <v>45751</v>
      </c>
      <c r="G48" s="8">
        <f t="shared" si="22"/>
        <v>45752</v>
      </c>
      <c r="H48" s="8">
        <f t="shared" si="22"/>
        <v>45753</v>
      </c>
      <c r="I48" s="8">
        <f t="shared" si="22"/>
        <v>45754</v>
      </c>
      <c r="J48" s="8">
        <f t="shared" si="22"/>
        <v>45755</v>
      </c>
      <c r="K48" s="8">
        <f t="shared" si="22"/>
        <v>45756</v>
      </c>
      <c r="L48" s="8">
        <f t="shared" si="22"/>
        <v>45757</v>
      </c>
      <c r="M48" s="8">
        <f t="shared" si="22"/>
        <v>45758</v>
      </c>
      <c r="N48" s="8">
        <f t="shared" si="22"/>
        <v>45759</v>
      </c>
      <c r="O48" s="8">
        <f t="shared" si="22"/>
        <v>45760</v>
      </c>
      <c r="P48" s="8">
        <f t="shared" si="22"/>
        <v>45761</v>
      </c>
      <c r="Q48" s="8">
        <f t="shared" si="22"/>
        <v>45762</v>
      </c>
      <c r="R48" s="8">
        <f t="shared" si="22"/>
        <v>45763</v>
      </c>
      <c r="S48" s="8">
        <f t="shared" si="22"/>
        <v>45764</v>
      </c>
      <c r="T48" s="8">
        <f t="shared" si="22"/>
        <v>45765</v>
      </c>
      <c r="U48" s="8">
        <f t="shared" si="22"/>
        <v>45766</v>
      </c>
      <c r="V48" s="8">
        <f t="shared" si="22"/>
        <v>45767</v>
      </c>
      <c r="W48" s="8">
        <f t="shared" si="22"/>
        <v>45768</v>
      </c>
      <c r="X48" s="8">
        <f t="shared" si="22"/>
        <v>45769</v>
      </c>
      <c r="Y48" s="8">
        <f t="shared" si="22"/>
        <v>45770</v>
      </c>
      <c r="Z48" s="8">
        <f t="shared" si="22"/>
        <v>45771</v>
      </c>
      <c r="AA48" s="8">
        <f t="shared" si="22"/>
        <v>45772</v>
      </c>
      <c r="AB48" s="8">
        <f t="shared" si="22"/>
        <v>45773</v>
      </c>
      <c r="AC48" s="8">
        <f t="shared" si="22"/>
        <v>45774</v>
      </c>
      <c r="AD48" s="8">
        <f t="shared" si="22"/>
        <v>45775</v>
      </c>
      <c r="AE48" s="8">
        <f t="shared" si="22"/>
        <v>45776</v>
      </c>
      <c r="AF48" s="8">
        <f t="shared" si="22"/>
        <v>45777</v>
      </c>
      <c r="AG48" s="8" t="str">
        <f t="shared" si="22"/>
        <v/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x14ac:dyDescent="0.15">
      <c r="B49" s="7" t="s">
        <v>15</v>
      </c>
      <c r="C49" s="9" t="str">
        <f t="shared" ref="C49:AG49" si="23">TEXT(C48,"aaa")</f>
        <v>火</v>
      </c>
      <c r="D49" s="9" t="str">
        <f t="shared" si="23"/>
        <v>水</v>
      </c>
      <c r="E49" s="9" t="str">
        <f t="shared" si="23"/>
        <v>木</v>
      </c>
      <c r="F49" s="15" t="str">
        <f t="shared" si="23"/>
        <v>金</v>
      </c>
      <c r="G49" s="9" t="str">
        <f t="shared" si="23"/>
        <v>土</v>
      </c>
      <c r="H49" s="9" t="str">
        <f t="shared" si="23"/>
        <v>日</v>
      </c>
      <c r="I49" s="9" t="str">
        <f t="shared" si="23"/>
        <v>月</v>
      </c>
      <c r="J49" s="9" t="str">
        <f t="shared" si="23"/>
        <v>火</v>
      </c>
      <c r="K49" s="9" t="str">
        <f t="shared" si="23"/>
        <v>水</v>
      </c>
      <c r="L49" s="9" t="str">
        <f t="shared" si="23"/>
        <v>木</v>
      </c>
      <c r="M49" s="9" t="str">
        <f t="shared" si="23"/>
        <v>金</v>
      </c>
      <c r="N49" s="9" t="str">
        <f t="shared" si="23"/>
        <v>土</v>
      </c>
      <c r="O49" s="9" t="str">
        <f t="shared" si="23"/>
        <v>日</v>
      </c>
      <c r="P49" s="9" t="str">
        <f t="shared" si="23"/>
        <v>月</v>
      </c>
      <c r="Q49" s="9" t="str">
        <f t="shared" si="23"/>
        <v>火</v>
      </c>
      <c r="R49" s="9" t="str">
        <f t="shared" si="23"/>
        <v>水</v>
      </c>
      <c r="S49" s="9" t="str">
        <f t="shared" si="23"/>
        <v>木</v>
      </c>
      <c r="T49" s="9" t="str">
        <f t="shared" si="23"/>
        <v>金</v>
      </c>
      <c r="U49" s="9" t="str">
        <f t="shared" si="23"/>
        <v>土</v>
      </c>
      <c r="V49" s="9" t="str">
        <f t="shared" si="23"/>
        <v>日</v>
      </c>
      <c r="W49" s="9" t="str">
        <f t="shared" si="23"/>
        <v>月</v>
      </c>
      <c r="X49" s="9" t="str">
        <f t="shared" si="23"/>
        <v>火</v>
      </c>
      <c r="Y49" s="9" t="str">
        <f t="shared" si="23"/>
        <v>水</v>
      </c>
      <c r="Z49" s="9" t="str">
        <f t="shared" si="23"/>
        <v>木</v>
      </c>
      <c r="AA49" s="9" t="str">
        <f t="shared" si="23"/>
        <v>金</v>
      </c>
      <c r="AB49" s="9" t="str">
        <f t="shared" si="23"/>
        <v>土</v>
      </c>
      <c r="AC49" s="9" t="str">
        <f t="shared" si="23"/>
        <v>日</v>
      </c>
      <c r="AD49" s="9" t="str">
        <f t="shared" si="23"/>
        <v>月</v>
      </c>
      <c r="AE49" s="9" t="str">
        <f t="shared" si="23"/>
        <v>火</v>
      </c>
      <c r="AF49" s="9" t="str">
        <f t="shared" si="23"/>
        <v>水</v>
      </c>
      <c r="AG49" s="9" t="str">
        <f t="shared" si="23"/>
        <v/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 t="shared" ref="AM49" si="24">COUNT(C48:AG48)</f>
        <v>30</v>
      </c>
      <c r="AN49" s="84">
        <f t="shared" ref="AN49" si="25">AM49-AH49</f>
        <v>30</v>
      </c>
      <c r="AO49" s="84">
        <f>SUM(AN$7:AN53)</f>
        <v>181</v>
      </c>
      <c r="AP49" s="84">
        <f>COUNTIF(C52:AG52,"○")</f>
        <v>0</v>
      </c>
      <c r="AQ49" s="84">
        <f>SUM(AP$7:AP53)</f>
        <v>0</v>
      </c>
      <c r="AR49" s="84">
        <f>COUNTIF(C53:AG53,"○")</f>
        <v>0</v>
      </c>
      <c r="AS49" s="84">
        <f>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26">IFERROR(VLOOKUP(C48,祝日,3,FALSE),"")</f>
        <v/>
      </c>
      <c r="D51" s="30" t="str">
        <f t="shared" si="26"/>
        <v/>
      </c>
      <c r="E51" s="30" t="str">
        <f t="shared" si="26"/>
        <v/>
      </c>
      <c r="F51" s="31" t="str">
        <f t="shared" si="26"/>
        <v/>
      </c>
      <c r="G51" s="30" t="str">
        <f t="shared" si="26"/>
        <v/>
      </c>
      <c r="H51" s="30" t="str">
        <f t="shared" si="26"/>
        <v/>
      </c>
      <c r="I51" s="30" t="str">
        <f t="shared" si="26"/>
        <v/>
      </c>
      <c r="J51" s="30" t="str">
        <f t="shared" si="26"/>
        <v/>
      </c>
      <c r="K51" s="30" t="str">
        <f t="shared" si="26"/>
        <v/>
      </c>
      <c r="L51" s="30" t="str">
        <f t="shared" si="26"/>
        <v/>
      </c>
      <c r="M51" s="30" t="str">
        <f t="shared" si="26"/>
        <v/>
      </c>
      <c r="N51" s="30" t="str">
        <f t="shared" si="26"/>
        <v/>
      </c>
      <c r="O51" s="30" t="str">
        <f t="shared" si="26"/>
        <v/>
      </c>
      <c r="P51" s="30" t="str">
        <f t="shared" si="26"/>
        <v/>
      </c>
      <c r="Q51" s="30" t="str">
        <f t="shared" si="26"/>
        <v/>
      </c>
      <c r="R51" s="32" t="str">
        <f t="shared" si="26"/>
        <v/>
      </c>
      <c r="S51" s="30" t="str">
        <f t="shared" si="26"/>
        <v/>
      </c>
      <c r="T51" s="30" t="str">
        <f t="shared" si="26"/>
        <v/>
      </c>
      <c r="U51" s="30" t="str">
        <f t="shared" si="26"/>
        <v/>
      </c>
      <c r="V51" s="30" t="str">
        <f t="shared" si="26"/>
        <v/>
      </c>
      <c r="W51" s="30" t="str">
        <f t="shared" si="26"/>
        <v/>
      </c>
      <c r="X51" s="30" t="str">
        <f t="shared" si="26"/>
        <v/>
      </c>
      <c r="Y51" s="30" t="str">
        <f t="shared" si="26"/>
        <v/>
      </c>
      <c r="Z51" s="30" t="str">
        <f t="shared" si="26"/>
        <v/>
      </c>
      <c r="AA51" s="30" t="str">
        <f t="shared" si="26"/>
        <v/>
      </c>
      <c r="AB51" s="30" t="str">
        <f t="shared" si="26"/>
        <v/>
      </c>
      <c r="AC51" s="30" t="str">
        <f t="shared" si="26"/>
        <v/>
      </c>
      <c r="AD51" s="30" t="str">
        <f t="shared" si="26"/>
        <v/>
      </c>
      <c r="AE51" s="30" t="str">
        <f t="shared" si="26"/>
        <v>昭和の日</v>
      </c>
      <c r="AF51" s="30" t="str">
        <f t="shared" si="26"/>
        <v/>
      </c>
      <c r="AG51" s="30" t="str">
        <f t="shared" si="26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45778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45778</v>
      </c>
      <c r="D56" s="8">
        <f>IF(MONTH(DATE(YEAR(C56),MONTH(C56),DAY(C56)+1))=MONTH($C55),DATE(YEAR(C56),MONTH(C56),DAY(C56)+1),"")</f>
        <v>45779</v>
      </c>
      <c r="E56" s="8">
        <f t="shared" ref="E56:AG56" si="27">IF(MONTH(DATE(YEAR(D56),MONTH(D56),DAY(D56)+1))=MONTH($C55),DATE(YEAR(D56),MONTH(D56),DAY(D56)+1),"")</f>
        <v>45780</v>
      </c>
      <c r="F56" s="14">
        <f t="shared" si="27"/>
        <v>45781</v>
      </c>
      <c r="G56" s="8">
        <f t="shared" si="27"/>
        <v>45782</v>
      </c>
      <c r="H56" s="8">
        <f t="shared" si="27"/>
        <v>45783</v>
      </c>
      <c r="I56" s="8">
        <f t="shared" si="27"/>
        <v>45784</v>
      </c>
      <c r="J56" s="8">
        <f t="shared" si="27"/>
        <v>45785</v>
      </c>
      <c r="K56" s="8">
        <f t="shared" si="27"/>
        <v>45786</v>
      </c>
      <c r="L56" s="8">
        <f t="shared" si="27"/>
        <v>45787</v>
      </c>
      <c r="M56" s="8">
        <f t="shared" si="27"/>
        <v>45788</v>
      </c>
      <c r="N56" s="8">
        <f t="shared" si="27"/>
        <v>45789</v>
      </c>
      <c r="O56" s="8">
        <f t="shared" si="27"/>
        <v>45790</v>
      </c>
      <c r="P56" s="8">
        <f t="shared" si="27"/>
        <v>45791</v>
      </c>
      <c r="Q56" s="8">
        <f t="shared" si="27"/>
        <v>45792</v>
      </c>
      <c r="R56" s="8">
        <f t="shared" si="27"/>
        <v>45793</v>
      </c>
      <c r="S56" s="8">
        <f t="shared" si="27"/>
        <v>45794</v>
      </c>
      <c r="T56" s="8">
        <f t="shared" si="27"/>
        <v>45795</v>
      </c>
      <c r="U56" s="8">
        <f t="shared" si="27"/>
        <v>45796</v>
      </c>
      <c r="V56" s="8">
        <f t="shared" si="27"/>
        <v>45797</v>
      </c>
      <c r="W56" s="8">
        <f t="shared" si="27"/>
        <v>45798</v>
      </c>
      <c r="X56" s="8">
        <f t="shared" si="27"/>
        <v>45799</v>
      </c>
      <c r="Y56" s="8">
        <f t="shared" si="27"/>
        <v>45800</v>
      </c>
      <c r="Z56" s="8">
        <f t="shared" si="27"/>
        <v>45801</v>
      </c>
      <c r="AA56" s="8">
        <f t="shared" si="27"/>
        <v>45802</v>
      </c>
      <c r="AB56" s="8">
        <f t="shared" si="27"/>
        <v>45803</v>
      </c>
      <c r="AC56" s="8">
        <f t="shared" si="27"/>
        <v>45804</v>
      </c>
      <c r="AD56" s="8">
        <f t="shared" si="27"/>
        <v>45805</v>
      </c>
      <c r="AE56" s="8">
        <f t="shared" si="27"/>
        <v>45806</v>
      </c>
      <c r="AF56" s="8">
        <f t="shared" si="27"/>
        <v>45807</v>
      </c>
      <c r="AG56" s="8">
        <f t="shared" si="27"/>
        <v>45808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x14ac:dyDescent="0.15">
      <c r="B57" s="7" t="s">
        <v>15</v>
      </c>
      <c r="C57" s="9" t="str">
        <f t="shared" ref="C57:AG57" si="28">TEXT(C56,"aaa")</f>
        <v>木</v>
      </c>
      <c r="D57" s="9" t="str">
        <f t="shared" si="28"/>
        <v>金</v>
      </c>
      <c r="E57" s="9" t="str">
        <f t="shared" si="28"/>
        <v>土</v>
      </c>
      <c r="F57" s="15" t="str">
        <f t="shared" si="28"/>
        <v>日</v>
      </c>
      <c r="G57" s="9" t="str">
        <f t="shared" si="28"/>
        <v>月</v>
      </c>
      <c r="H57" s="9" t="str">
        <f t="shared" si="28"/>
        <v>火</v>
      </c>
      <c r="I57" s="9" t="str">
        <f t="shared" si="28"/>
        <v>水</v>
      </c>
      <c r="J57" s="9" t="str">
        <f t="shared" si="28"/>
        <v>木</v>
      </c>
      <c r="K57" s="9" t="str">
        <f t="shared" si="28"/>
        <v>金</v>
      </c>
      <c r="L57" s="9" t="str">
        <f t="shared" si="28"/>
        <v>土</v>
      </c>
      <c r="M57" s="9" t="str">
        <f t="shared" si="28"/>
        <v>日</v>
      </c>
      <c r="N57" s="9" t="str">
        <f t="shared" si="28"/>
        <v>月</v>
      </c>
      <c r="O57" s="9" t="str">
        <f t="shared" si="28"/>
        <v>火</v>
      </c>
      <c r="P57" s="9" t="str">
        <f t="shared" si="28"/>
        <v>水</v>
      </c>
      <c r="Q57" s="9" t="str">
        <f t="shared" si="28"/>
        <v>木</v>
      </c>
      <c r="R57" s="9" t="str">
        <f t="shared" si="28"/>
        <v>金</v>
      </c>
      <c r="S57" s="9" t="str">
        <f t="shared" si="28"/>
        <v>土</v>
      </c>
      <c r="T57" s="9" t="str">
        <f t="shared" si="28"/>
        <v>日</v>
      </c>
      <c r="U57" s="9" t="str">
        <f t="shared" si="28"/>
        <v>月</v>
      </c>
      <c r="V57" s="9" t="str">
        <f t="shared" si="28"/>
        <v>火</v>
      </c>
      <c r="W57" s="9" t="str">
        <f t="shared" si="28"/>
        <v>水</v>
      </c>
      <c r="X57" s="9" t="str">
        <f t="shared" si="28"/>
        <v>木</v>
      </c>
      <c r="Y57" s="9" t="str">
        <f t="shared" si="28"/>
        <v>金</v>
      </c>
      <c r="Z57" s="9" t="str">
        <f t="shared" si="28"/>
        <v>土</v>
      </c>
      <c r="AA57" s="9" t="str">
        <f t="shared" si="28"/>
        <v>日</v>
      </c>
      <c r="AB57" s="9" t="str">
        <f t="shared" si="28"/>
        <v>月</v>
      </c>
      <c r="AC57" s="9" t="str">
        <f t="shared" si="28"/>
        <v>火</v>
      </c>
      <c r="AD57" s="9" t="str">
        <f t="shared" si="28"/>
        <v>水</v>
      </c>
      <c r="AE57" s="9" t="str">
        <f t="shared" si="28"/>
        <v>木</v>
      </c>
      <c r="AF57" s="9" t="str">
        <f t="shared" si="28"/>
        <v>金</v>
      </c>
      <c r="AG57" s="9" t="str">
        <f t="shared" si="28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 t="shared" ref="AM57" si="29">COUNT(C56:AG56)</f>
        <v>31</v>
      </c>
      <c r="AN57" s="84">
        <f t="shared" ref="AN57" si="30">AM57-AH57</f>
        <v>31</v>
      </c>
      <c r="AO57" s="84">
        <f>SUM(AN$7:AN61)</f>
        <v>212</v>
      </c>
      <c r="AP57" s="84">
        <f>COUNTIF(C60:AG60,"○")</f>
        <v>0</v>
      </c>
      <c r="AQ57" s="84">
        <f>SUM(AP$7:AP61)</f>
        <v>0</v>
      </c>
      <c r="AR57" s="84">
        <f>COUNTIF(C61:AG61,"○")</f>
        <v>0</v>
      </c>
      <c r="AS57" s="84">
        <f>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31">IFERROR(VLOOKUP(C56,祝日,3,FALSE),"")</f>
        <v/>
      </c>
      <c r="D59" s="30" t="str">
        <f t="shared" si="31"/>
        <v/>
      </c>
      <c r="E59" s="30" t="str">
        <f t="shared" si="31"/>
        <v>憲法記念日</v>
      </c>
      <c r="F59" s="31" t="str">
        <f t="shared" si="31"/>
        <v>みどりの日</v>
      </c>
      <c r="G59" s="30" t="str">
        <f t="shared" si="31"/>
        <v>こどもの日</v>
      </c>
      <c r="H59" s="30" t="str">
        <f t="shared" si="31"/>
        <v>振替休日</v>
      </c>
      <c r="I59" s="30" t="str">
        <f t="shared" si="31"/>
        <v/>
      </c>
      <c r="J59" s="30" t="str">
        <f t="shared" si="31"/>
        <v/>
      </c>
      <c r="K59" s="30" t="str">
        <f t="shared" si="31"/>
        <v/>
      </c>
      <c r="L59" s="30" t="str">
        <f t="shared" si="31"/>
        <v/>
      </c>
      <c r="M59" s="30" t="str">
        <f t="shared" si="31"/>
        <v/>
      </c>
      <c r="N59" s="30" t="str">
        <f t="shared" si="31"/>
        <v/>
      </c>
      <c r="O59" s="30" t="str">
        <f t="shared" si="31"/>
        <v/>
      </c>
      <c r="P59" s="30" t="str">
        <f t="shared" si="31"/>
        <v/>
      </c>
      <c r="Q59" s="30" t="str">
        <f t="shared" si="31"/>
        <v/>
      </c>
      <c r="R59" s="32" t="str">
        <f t="shared" si="31"/>
        <v/>
      </c>
      <c r="S59" s="30" t="str">
        <f t="shared" si="31"/>
        <v/>
      </c>
      <c r="T59" s="30" t="str">
        <f t="shared" si="31"/>
        <v/>
      </c>
      <c r="U59" s="30" t="str">
        <f t="shared" si="31"/>
        <v/>
      </c>
      <c r="V59" s="30" t="str">
        <f t="shared" si="31"/>
        <v/>
      </c>
      <c r="W59" s="30" t="str">
        <f t="shared" si="31"/>
        <v/>
      </c>
      <c r="X59" s="30" t="str">
        <f t="shared" si="31"/>
        <v/>
      </c>
      <c r="Y59" s="30" t="str">
        <f t="shared" si="31"/>
        <v/>
      </c>
      <c r="Z59" s="30" t="str">
        <f t="shared" si="31"/>
        <v/>
      </c>
      <c r="AA59" s="30" t="str">
        <f t="shared" si="31"/>
        <v/>
      </c>
      <c r="AB59" s="30" t="str">
        <f t="shared" si="31"/>
        <v/>
      </c>
      <c r="AC59" s="30" t="str">
        <f t="shared" si="31"/>
        <v/>
      </c>
      <c r="AD59" s="30" t="str">
        <f t="shared" si="31"/>
        <v/>
      </c>
      <c r="AE59" s="30" t="str">
        <f t="shared" si="31"/>
        <v/>
      </c>
      <c r="AF59" s="30" t="str">
        <f t="shared" si="31"/>
        <v/>
      </c>
      <c r="AG59" s="30" t="str">
        <f t="shared" si="31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45809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45809</v>
      </c>
      <c r="D64" s="8">
        <f>IF(MONTH(DATE(YEAR(C64),MONTH(C64),DAY(C64)+1))=MONTH($C63),DATE(YEAR(C64),MONTH(C64),DAY(C64)+1),"")</f>
        <v>45810</v>
      </c>
      <c r="E64" s="8">
        <f t="shared" ref="E64:AG64" si="32">IF(MONTH(DATE(YEAR(D64),MONTH(D64),DAY(D64)+1))=MONTH($C63),DATE(YEAR(D64),MONTH(D64),DAY(D64)+1),"")</f>
        <v>45811</v>
      </c>
      <c r="F64" s="14">
        <f t="shared" si="32"/>
        <v>45812</v>
      </c>
      <c r="G64" s="8">
        <f t="shared" si="32"/>
        <v>45813</v>
      </c>
      <c r="H64" s="8">
        <f t="shared" si="32"/>
        <v>45814</v>
      </c>
      <c r="I64" s="8">
        <f t="shared" si="32"/>
        <v>45815</v>
      </c>
      <c r="J64" s="8">
        <f t="shared" si="32"/>
        <v>45816</v>
      </c>
      <c r="K64" s="8">
        <f t="shared" si="32"/>
        <v>45817</v>
      </c>
      <c r="L64" s="8">
        <f t="shared" si="32"/>
        <v>45818</v>
      </c>
      <c r="M64" s="8">
        <f t="shared" si="32"/>
        <v>45819</v>
      </c>
      <c r="N64" s="8">
        <f t="shared" si="32"/>
        <v>45820</v>
      </c>
      <c r="O64" s="8">
        <f t="shared" si="32"/>
        <v>45821</v>
      </c>
      <c r="P64" s="8">
        <f t="shared" si="32"/>
        <v>45822</v>
      </c>
      <c r="Q64" s="8">
        <f t="shared" si="32"/>
        <v>45823</v>
      </c>
      <c r="R64" s="8">
        <f t="shared" si="32"/>
        <v>45824</v>
      </c>
      <c r="S64" s="8">
        <f t="shared" si="32"/>
        <v>45825</v>
      </c>
      <c r="T64" s="8">
        <f t="shared" si="32"/>
        <v>45826</v>
      </c>
      <c r="U64" s="8">
        <f t="shared" si="32"/>
        <v>45827</v>
      </c>
      <c r="V64" s="8">
        <f t="shared" si="32"/>
        <v>45828</v>
      </c>
      <c r="W64" s="8">
        <f t="shared" si="32"/>
        <v>45829</v>
      </c>
      <c r="X64" s="8">
        <f t="shared" si="32"/>
        <v>45830</v>
      </c>
      <c r="Y64" s="8">
        <f t="shared" si="32"/>
        <v>45831</v>
      </c>
      <c r="Z64" s="8">
        <f t="shared" si="32"/>
        <v>45832</v>
      </c>
      <c r="AA64" s="8">
        <f t="shared" si="32"/>
        <v>45833</v>
      </c>
      <c r="AB64" s="8">
        <f t="shared" si="32"/>
        <v>45834</v>
      </c>
      <c r="AC64" s="8">
        <f t="shared" si="32"/>
        <v>45835</v>
      </c>
      <c r="AD64" s="8">
        <f t="shared" si="32"/>
        <v>45836</v>
      </c>
      <c r="AE64" s="8">
        <f t="shared" si="32"/>
        <v>45837</v>
      </c>
      <c r="AF64" s="8">
        <f t="shared" si="32"/>
        <v>45838</v>
      </c>
      <c r="AG64" s="8" t="str">
        <f t="shared" si="32"/>
        <v/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x14ac:dyDescent="0.15">
      <c r="B65" s="7" t="s">
        <v>15</v>
      </c>
      <c r="C65" s="9" t="str">
        <f t="shared" ref="C65:AG65" si="33">TEXT(C64,"aaa")</f>
        <v>日</v>
      </c>
      <c r="D65" s="9" t="str">
        <f t="shared" si="33"/>
        <v>月</v>
      </c>
      <c r="E65" s="9" t="str">
        <f t="shared" si="33"/>
        <v>火</v>
      </c>
      <c r="F65" s="15" t="str">
        <f t="shared" si="33"/>
        <v>水</v>
      </c>
      <c r="G65" s="9" t="str">
        <f t="shared" si="33"/>
        <v>木</v>
      </c>
      <c r="H65" s="9" t="str">
        <f t="shared" si="33"/>
        <v>金</v>
      </c>
      <c r="I65" s="9" t="str">
        <f t="shared" si="33"/>
        <v>土</v>
      </c>
      <c r="J65" s="9" t="str">
        <f t="shared" si="33"/>
        <v>日</v>
      </c>
      <c r="K65" s="9" t="str">
        <f t="shared" si="33"/>
        <v>月</v>
      </c>
      <c r="L65" s="9" t="str">
        <f t="shared" si="33"/>
        <v>火</v>
      </c>
      <c r="M65" s="9" t="str">
        <f t="shared" si="33"/>
        <v>水</v>
      </c>
      <c r="N65" s="9" t="str">
        <f t="shared" si="33"/>
        <v>木</v>
      </c>
      <c r="O65" s="9" t="str">
        <f t="shared" si="33"/>
        <v>金</v>
      </c>
      <c r="P65" s="9" t="str">
        <f t="shared" si="33"/>
        <v>土</v>
      </c>
      <c r="Q65" s="9" t="str">
        <f t="shared" si="33"/>
        <v>日</v>
      </c>
      <c r="R65" s="9" t="str">
        <f t="shared" si="33"/>
        <v>月</v>
      </c>
      <c r="S65" s="9" t="str">
        <f t="shared" si="33"/>
        <v>火</v>
      </c>
      <c r="T65" s="9" t="str">
        <f t="shared" si="33"/>
        <v>水</v>
      </c>
      <c r="U65" s="9" t="str">
        <f t="shared" si="33"/>
        <v>木</v>
      </c>
      <c r="V65" s="9" t="str">
        <f t="shared" si="33"/>
        <v>金</v>
      </c>
      <c r="W65" s="9" t="str">
        <f t="shared" si="33"/>
        <v>土</v>
      </c>
      <c r="X65" s="9" t="str">
        <f t="shared" si="33"/>
        <v>日</v>
      </c>
      <c r="Y65" s="9" t="str">
        <f t="shared" si="33"/>
        <v>月</v>
      </c>
      <c r="Z65" s="9" t="str">
        <f t="shared" si="33"/>
        <v>火</v>
      </c>
      <c r="AA65" s="9" t="str">
        <f t="shared" si="33"/>
        <v>水</v>
      </c>
      <c r="AB65" s="9" t="str">
        <f t="shared" si="33"/>
        <v>木</v>
      </c>
      <c r="AC65" s="9" t="str">
        <f t="shared" si="33"/>
        <v>金</v>
      </c>
      <c r="AD65" s="9" t="str">
        <f t="shared" si="33"/>
        <v>土</v>
      </c>
      <c r="AE65" s="9" t="str">
        <f t="shared" si="33"/>
        <v>日</v>
      </c>
      <c r="AF65" s="9" t="str">
        <f t="shared" si="33"/>
        <v>月</v>
      </c>
      <c r="AG65" s="9" t="str">
        <f t="shared" si="33"/>
        <v/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 t="shared" ref="AM65" si="34">COUNT(C64:AG64)</f>
        <v>30</v>
      </c>
      <c r="AN65" s="84">
        <f t="shared" ref="AN65" si="35">AM65-AH65</f>
        <v>30</v>
      </c>
      <c r="AO65" s="84">
        <f>SUM(AN$7:AN69)</f>
        <v>242</v>
      </c>
      <c r="AP65" s="84">
        <f>COUNTIF(C68:AG68,"○")</f>
        <v>0</v>
      </c>
      <c r="AQ65" s="84">
        <f>SUM(AP$7:AP69)</f>
        <v>0</v>
      </c>
      <c r="AR65" s="84">
        <f>COUNTIF(C69:AG69,"○")</f>
        <v>0</v>
      </c>
      <c r="AS65" s="84">
        <f>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36">IFERROR(VLOOKUP(C64,祝日,3,FALSE),"")</f>
        <v/>
      </c>
      <c r="D67" s="30" t="str">
        <f t="shared" si="36"/>
        <v/>
      </c>
      <c r="E67" s="30" t="str">
        <f t="shared" si="36"/>
        <v/>
      </c>
      <c r="F67" s="31" t="str">
        <f t="shared" si="36"/>
        <v/>
      </c>
      <c r="G67" s="30" t="str">
        <f t="shared" si="36"/>
        <v/>
      </c>
      <c r="H67" s="30" t="str">
        <f t="shared" si="36"/>
        <v/>
      </c>
      <c r="I67" s="30" t="str">
        <f t="shared" si="36"/>
        <v/>
      </c>
      <c r="J67" s="30" t="str">
        <f t="shared" si="36"/>
        <v/>
      </c>
      <c r="K67" s="30" t="str">
        <f t="shared" si="36"/>
        <v/>
      </c>
      <c r="L67" s="30" t="str">
        <f t="shared" si="36"/>
        <v/>
      </c>
      <c r="M67" s="30" t="str">
        <f t="shared" si="36"/>
        <v/>
      </c>
      <c r="N67" s="30" t="str">
        <f t="shared" si="36"/>
        <v/>
      </c>
      <c r="O67" s="30" t="str">
        <f t="shared" si="36"/>
        <v/>
      </c>
      <c r="P67" s="30" t="str">
        <f t="shared" si="36"/>
        <v/>
      </c>
      <c r="Q67" s="30" t="str">
        <f t="shared" si="36"/>
        <v/>
      </c>
      <c r="R67" s="32" t="str">
        <f t="shared" si="36"/>
        <v/>
      </c>
      <c r="S67" s="30" t="str">
        <f t="shared" si="36"/>
        <v/>
      </c>
      <c r="T67" s="30" t="str">
        <f t="shared" si="36"/>
        <v/>
      </c>
      <c r="U67" s="30" t="str">
        <f t="shared" si="36"/>
        <v/>
      </c>
      <c r="V67" s="30" t="str">
        <f t="shared" si="36"/>
        <v/>
      </c>
      <c r="W67" s="30" t="str">
        <f t="shared" si="36"/>
        <v/>
      </c>
      <c r="X67" s="30" t="str">
        <f t="shared" si="36"/>
        <v/>
      </c>
      <c r="Y67" s="30" t="str">
        <f t="shared" si="36"/>
        <v/>
      </c>
      <c r="Z67" s="30" t="str">
        <f t="shared" si="36"/>
        <v/>
      </c>
      <c r="AA67" s="30" t="str">
        <f t="shared" si="36"/>
        <v/>
      </c>
      <c r="AB67" s="30" t="str">
        <f t="shared" si="36"/>
        <v/>
      </c>
      <c r="AC67" s="30" t="str">
        <f t="shared" si="36"/>
        <v/>
      </c>
      <c r="AD67" s="30" t="str">
        <f t="shared" si="36"/>
        <v/>
      </c>
      <c r="AE67" s="30" t="str">
        <f t="shared" si="36"/>
        <v/>
      </c>
      <c r="AF67" s="30" t="str">
        <f t="shared" si="36"/>
        <v/>
      </c>
      <c r="AG67" s="30" t="str">
        <f t="shared" si="36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 s="117"/>
      <c r="AL71" s="117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B72" s="3" t="s">
        <v>22</v>
      </c>
      <c r="AD72" s="109" t="s">
        <v>91</v>
      </c>
      <c r="AE72" s="110"/>
      <c r="AF72" s="110"/>
      <c r="AG72" s="110"/>
      <c r="AH72" s="110"/>
      <c r="AI72" s="110"/>
      <c r="AJ72" s="111"/>
      <c r="AK72" s="112">
        <f>AL69</f>
        <v>0</v>
      </c>
      <c r="AL72" s="113"/>
    </row>
    <row r="73" spans="1:45" x14ac:dyDescent="0.15">
      <c r="A73" s="16"/>
      <c r="B73" s="107"/>
      <c r="C73" s="107"/>
      <c r="D73" s="107"/>
      <c r="E73" s="107"/>
      <c r="F73" s="107"/>
      <c r="G73" s="107"/>
      <c r="H73" s="107"/>
      <c r="AD73" s="3" t="s">
        <v>23</v>
      </c>
    </row>
    <row r="74" spans="1:45" x14ac:dyDescent="0.15">
      <c r="B74" s="108"/>
      <c r="C74" s="108"/>
      <c r="D74" s="108"/>
      <c r="E74" s="108"/>
      <c r="F74" s="108"/>
      <c r="G74" s="108"/>
      <c r="H74" s="108"/>
      <c r="AL74" s="17"/>
    </row>
    <row r="75" spans="1:45" x14ac:dyDescent="0.15">
      <c r="A75" s="16"/>
      <c r="Z75" s="114" t="s">
        <v>24</v>
      </c>
      <c r="AA75" s="114"/>
      <c r="AB75" s="114"/>
      <c r="AC75" s="114"/>
      <c r="AD75" s="115" t="str">
        <f>IF(AL77="該当","通期の４週８休以上（28.5%以上）を達成",IF(AK72=0,"",IF(AK72&gt;=0.285,"通期の４週８休以上（28.5%以上）を達成","週休２日未達成")))</f>
        <v/>
      </c>
      <c r="AE75" s="115"/>
      <c r="AF75" s="115"/>
      <c r="AG75" s="115"/>
      <c r="AH75" s="115"/>
      <c r="AI75" s="115"/>
      <c r="AJ75" s="115"/>
      <c r="AK75" s="115"/>
      <c r="AL75" s="115"/>
    </row>
    <row r="76" spans="1:45" ht="14.25" thickBot="1" x14ac:dyDescent="0.2">
      <c r="A76" s="16"/>
      <c r="B76" s="3" t="s">
        <v>25</v>
      </c>
      <c r="AH76" s="16"/>
      <c r="AI76" s="16"/>
      <c r="AJ76" s="16"/>
      <c r="AK76" s="16"/>
      <c r="AL76" s="16"/>
    </row>
    <row r="77" spans="1:45" ht="14.25" thickBot="1" x14ac:dyDescent="0.2">
      <c r="B77" s="107"/>
      <c r="C77" s="107"/>
      <c r="D77" s="107"/>
      <c r="E77" s="107"/>
      <c r="F77" s="107"/>
      <c r="G77" s="107"/>
      <c r="H77" s="107"/>
      <c r="AK77" s="60" t="s">
        <v>94</v>
      </c>
      <c r="AL77" s="61" t="s">
        <v>39</v>
      </c>
      <c r="AS77" s="4"/>
    </row>
    <row r="78" spans="1:45" x14ac:dyDescent="0.15">
      <c r="B78" s="108"/>
      <c r="C78" s="108"/>
      <c r="D78" s="108"/>
      <c r="E78" s="108"/>
      <c r="F78" s="108"/>
      <c r="G78" s="108"/>
      <c r="H78" s="108"/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ht="13.5" customHeight="1" x14ac:dyDescent="0.15">
      <c r="A80" s="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20.100000000000001" customHeight="1" x14ac:dyDescent="0.15">
      <c r="A81" s="1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09">
    <mergeCell ref="B73:H74"/>
    <mergeCell ref="B77:H78"/>
    <mergeCell ref="Z75:AC75"/>
    <mergeCell ref="AD75:AL75"/>
    <mergeCell ref="AD72:AJ72"/>
    <mergeCell ref="AK72:AL72"/>
    <mergeCell ref="AO65:AO69"/>
    <mergeCell ref="AP65:AP69"/>
    <mergeCell ref="AK71:AL71"/>
    <mergeCell ref="AQ65:AQ69"/>
    <mergeCell ref="AR65:AR69"/>
    <mergeCell ref="AK57:AK59"/>
    <mergeCell ref="AL57:AL59"/>
    <mergeCell ref="AS57:AS61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  <mergeCell ref="AP63:AP64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B4:C4"/>
    <mergeCell ref="B5:C5"/>
    <mergeCell ref="D5:E5"/>
    <mergeCell ref="F5:G5"/>
    <mergeCell ref="H5:I5"/>
    <mergeCell ref="K5:L5"/>
    <mergeCell ref="M5:N5"/>
    <mergeCell ref="O5:P5"/>
    <mergeCell ref="D4:P4"/>
    <mergeCell ref="AG5:AL5"/>
  </mergeCells>
  <phoneticPr fontId="1"/>
  <conditionalFormatting sqref="C8:AG13">
    <cfRule type="expression" dxfId="269" priority="92">
      <formula>COUNTIF(祝日,C$8)=1</formula>
    </cfRule>
    <cfRule type="expression" dxfId="268" priority="95">
      <formula>WEEKDAY(C$8)=7</formula>
    </cfRule>
    <cfRule type="expression" dxfId="267" priority="96">
      <formula>WEEKDAY(C$8)=1</formula>
    </cfRule>
  </conditionalFormatting>
  <conditionalFormatting sqref="C16:AG21">
    <cfRule type="expression" dxfId="266" priority="91">
      <formula>COUNTIF(祝日,C$16)=1</formula>
    </cfRule>
    <cfRule type="expression" dxfId="265" priority="93">
      <formula>WEEKDAY(C$16)=7</formula>
    </cfRule>
    <cfRule type="expression" dxfId="264" priority="94">
      <formula>WEEKDAY(C$16)=1</formula>
    </cfRule>
  </conditionalFormatting>
  <conditionalFormatting sqref="C24:AG29">
    <cfRule type="expression" dxfId="263" priority="88" stopIfTrue="1">
      <formula>COUNTIF(祝日,C$24)=1</formula>
    </cfRule>
    <cfRule type="expression" dxfId="262" priority="89">
      <formula>WEEKDAY(C$24)=7</formula>
    </cfRule>
    <cfRule type="expression" dxfId="261" priority="90">
      <formula>WEEKDAY(C$24)=1</formula>
    </cfRule>
  </conditionalFormatting>
  <conditionalFormatting sqref="C32:AG37">
    <cfRule type="expression" dxfId="260" priority="85" stopIfTrue="1">
      <formula>COUNTIF(祝日,C$32)=1</formula>
    </cfRule>
    <cfRule type="expression" dxfId="259" priority="86">
      <formula>WEEKDAY(C$32)=7</formula>
    </cfRule>
    <cfRule type="expression" dxfId="258" priority="87">
      <formula>WEEKDAY(C$32)=1</formula>
    </cfRule>
  </conditionalFormatting>
  <conditionalFormatting sqref="C44:C45 C40:AG43">
    <cfRule type="expression" dxfId="257" priority="82" stopIfTrue="1">
      <formula>COUNTIF(祝日,C$40)=1</formula>
    </cfRule>
    <cfRule type="expression" dxfId="256" priority="83">
      <formula>WEEKDAY(C$40)=7</formula>
    </cfRule>
    <cfRule type="expression" dxfId="255" priority="84">
      <formula>WEEKDAY(C$40)=1</formula>
    </cfRule>
  </conditionalFormatting>
  <conditionalFormatting sqref="C48:AG53">
    <cfRule type="expression" dxfId="254" priority="79" stopIfTrue="1">
      <formula>COUNTIF(祝日,C$48)=1</formula>
    </cfRule>
    <cfRule type="expression" dxfId="253" priority="80">
      <formula>WEEKDAY(C$48)=7</formula>
    </cfRule>
    <cfRule type="expression" dxfId="252" priority="81">
      <formula>WEEKDAY(C$48)=1</formula>
    </cfRule>
  </conditionalFormatting>
  <conditionalFormatting sqref="C56:AG61">
    <cfRule type="expression" dxfId="251" priority="76" stopIfTrue="1">
      <formula>COUNTIF(祝日,C$56)=1</formula>
    </cfRule>
    <cfRule type="expression" dxfId="250" priority="77">
      <formula>WEEKDAY(C$56)=7</formula>
    </cfRule>
    <cfRule type="expression" dxfId="249" priority="78">
      <formula>WEEKDAY(C$56)=1</formula>
    </cfRule>
  </conditionalFormatting>
  <conditionalFormatting sqref="C64:AG69">
    <cfRule type="expression" dxfId="248" priority="73" stopIfTrue="1">
      <formula>COUNTIF(祝日,C$64)=1</formula>
    </cfRule>
    <cfRule type="expression" dxfId="247" priority="74">
      <formula>WEEKDAY(C$64)=7</formula>
    </cfRule>
    <cfRule type="expression" dxfId="246" priority="75">
      <formula>WEEKDAY(C$64)=1</formula>
    </cfRule>
  </conditionalFormatting>
  <conditionalFormatting sqref="D44:AG45">
    <cfRule type="expression" dxfId="245" priority="1" stopIfTrue="1">
      <formula>COUNTIF(祝日,D$40)=1</formula>
    </cfRule>
    <cfRule type="expression" dxfId="244" priority="2">
      <formula>WEEKDAY(D$40)=7</formula>
    </cfRule>
    <cfRule type="expression" dxfId="243" priority="3">
      <formula>WEEKDAY(D$40)=1</formula>
    </cfRule>
  </conditionalFormatting>
  <dataValidations disablePrompts="1" count="4">
    <dataValidation type="list" allowBlank="1" showInputMessage="1" showErrorMessage="1" sqref="C12:AG12 C28:AG28 C36:AG36 C44:AG44 C52:AG52 C60:AG60 C68:AG68 C20:AG20" xr:uid="{00000000-0002-0000-0000-000000000000}">
      <formula1>"－,○,対象外"</formula1>
    </dataValidation>
    <dataValidation type="list" allowBlank="1" showInputMessage="1" showErrorMessage="1" sqref="C13:AG13 C29:AG29 C37:AG37 C45:AG45 C53:AG53 C61:AG61 C69:AG69 C21:AG21" xr:uid="{00000000-0002-0000-0000-000001000000}">
      <formula1>"○"</formula1>
    </dataValidation>
    <dataValidation type="list" allowBlank="1" showInputMessage="1" showErrorMessage="1" sqref="C10:AG10 C18:AG18 C26:AG26 C34:AG34 C42:AG42 C50:AG50 C58:AG58 C66:AG66" xr:uid="{00000000-0002-0000-0000-000002000000}">
      <formula1>"契約日,着手日,完了日,完了日工期末,工期末,振替日,夏季休暇,年末年始休暇"</formula1>
    </dataValidation>
    <dataValidation type="list" allowBlank="1" showInputMessage="1" showErrorMessage="1" sqref="AL77" xr:uid="{93645AEB-8D42-4AB4-BA32-8D709C699F59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26</v>
      </c>
      <c r="AK3" s="118"/>
      <c r="AL3" s="118"/>
    </row>
    <row r="4" spans="2:50" ht="18.75" customHeight="1" x14ac:dyDescent="0.15">
      <c r="B4" s="73" t="s">
        <v>93</v>
      </c>
      <c r="C4" s="73"/>
      <c r="D4" s="75" t="s">
        <v>27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M4" s="5"/>
      <c r="AN4" s="5"/>
    </row>
    <row r="5" spans="2:50" ht="18.75" customHeight="1" x14ac:dyDescent="0.15">
      <c r="B5" s="73" t="s">
        <v>92</v>
      </c>
      <c r="C5" s="73"/>
      <c r="D5" s="74">
        <v>2024</v>
      </c>
      <c r="E5" s="74"/>
      <c r="F5" s="62">
        <v>11</v>
      </c>
      <c r="G5" s="62"/>
      <c r="H5" s="63">
        <v>1</v>
      </c>
      <c r="I5" s="63"/>
      <c r="J5" s="3" t="s">
        <v>1</v>
      </c>
      <c r="K5" s="74">
        <v>2025</v>
      </c>
      <c r="L5" s="74"/>
      <c r="M5" s="62">
        <v>3</v>
      </c>
      <c r="N5" s="62"/>
      <c r="O5" s="63">
        <v>14</v>
      </c>
      <c r="P5" s="63"/>
      <c r="X5" s="122"/>
      <c r="Y5" s="122"/>
      <c r="Z5" s="122"/>
      <c r="AG5" s="116" t="s">
        <v>2</v>
      </c>
      <c r="AH5" s="116"/>
      <c r="AI5" s="116"/>
      <c r="AJ5" s="116"/>
      <c r="AK5" s="116"/>
      <c r="AL5" s="116"/>
    </row>
    <row r="6" spans="2:50" ht="18.75" customHeight="1" thickBot="1" x14ac:dyDescent="0.2">
      <c r="B6" s="73" t="s">
        <v>28</v>
      </c>
      <c r="C6" s="73"/>
      <c r="D6" s="119">
        <f>D5</f>
        <v>2024</v>
      </c>
      <c r="E6" s="119"/>
      <c r="F6" s="120">
        <f>F5</f>
        <v>11</v>
      </c>
      <c r="G6" s="120"/>
      <c r="H6" s="121"/>
      <c r="I6" s="121"/>
      <c r="J6" s="3" t="s">
        <v>1</v>
      </c>
      <c r="K6" s="119">
        <f>YEAR(EDATE(D5&amp;"/"&amp;F5&amp;"/"&amp;H5,7))</f>
        <v>2025</v>
      </c>
      <c r="L6" s="119"/>
      <c r="M6" s="120">
        <f>MONTH(EDATE(D5&amp;"/"&amp;F5&amp;"/"&amp;H5,7))</f>
        <v>6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45597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45597</v>
      </c>
      <c r="D8" s="8">
        <f>IF(MONTH(DATE(YEAR(C8),MONTH(C8),DAY(C8)+1))=MONTH($C7),DATE(YEAR(C8),MONTH(C8),DAY(C8)+1),"")</f>
        <v>45598</v>
      </c>
      <c r="E8" s="8">
        <f t="shared" ref="E8:AC8" si="0">IF(MONTH(DATE(YEAR(D8),MONTH(D8),DAY(D8)+1))=MONTH($C$7),DATE(YEAR(D8),MONTH(D8),DAY(D8)+1),"")</f>
        <v>45599</v>
      </c>
      <c r="F8" s="26">
        <f t="shared" si="0"/>
        <v>45600</v>
      </c>
      <c r="G8" s="8">
        <f t="shared" si="0"/>
        <v>45601</v>
      </c>
      <c r="H8" s="8">
        <f t="shared" si="0"/>
        <v>45602</v>
      </c>
      <c r="I8" s="8">
        <f t="shared" si="0"/>
        <v>45603</v>
      </c>
      <c r="J8" s="8">
        <f t="shared" si="0"/>
        <v>45604</v>
      </c>
      <c r="K8" s="8">
        <f t="shared" si="0"/>
        <v>45605</v>
      </c>
      <c r="L8" s="8">
        <f t="shared" si="0"/>
        <v>45606</v>
      </c>
      <c r="M8" s="8">
        <f t="shared" si="0"/>
        <v>45607</v>
      </c>
      <c r="N8" s="8">
        <f t="shared" si="0"/>
        <v>45608</v>
      </c>
      <c r="O8" s="8">
        <f t="shared" si="0"/>
        <v>45609</v>
      </c>
      <c r="P8" s="8">
        <f t="shared" si="0"/>
        <v>45610</v>
      </c>
      <c r="Q8" s="8">
        <f t="shared" si="0"/>
        <v>45611</v>
      </c>
      <c r="R8" s="8">
        <f t="shared" si="0"/>
        <v>45612</v>
      </c>
      <c r="S8" s="8">
        <f t="shared" si="0"/>
        <v>45613</v>
      </c>
      <c r="T8" s="8">
        <f t="shared" si="0"/>
        <v>45614</v>
      </c>
      <c r="U8" s="8">
        <f t="shared" si="0"/>
        <v>45615</v>
      </c>
      <c r="V8" s="8">
        <f t="shared" si="0"/>
        <v>45616</v>
      </c>
      <c r="W8" s="8">
        <f t="shared" si="0"/>
        <v>45617</v>
      </c>
      <c r="X8" s="8">
        <f t="shared" si="0"/>
        <v>45618</v>
      </c>
      <c r="Y8" s="8">
        <f t="shared" si="0"/>
        <v>45619</v>
      </c>
      <c r="Z8" s="8">
        <f t="shared" si="0"/>
        <v>45620</v>
      </c>
      <c r="AA8" s="8">
        <f t="shared" si="0"/>
        <v>45621</v>
      </c>
      <c r="AB8" s="8">
        <f t="shared" si="0"/>
        <v>45622</v>
      </c>
      <c r="AC8" s="8">
        <f t="shared" si="0"/>
        <v>45623</v>
      </c>
      <c r="AD8" s="8">
        <f>IF(MONTH(DATE(YEAR(AC8),MONTH(AC8),DAY(AC8)+1))=MONTH($C$7),DATE(YEAR(AC8),MONTH(AC8),DAY(AC8)+1),"")</f>
        <v>45624</v>
      </c>
      <c r="AE8" s="8">
        <f>IF(MONTH(DATE(YEAR(AD8),MONTH(AD8),DAY(AD8)+1))=MONTH($C$7),DATE(YEAR(AD8),MONTH(AD8),DAY(AD8)+1),"")</f>
        <v>45625</v>
      </c>
      <c r="AF8" s="8">
        <f t="shared" ref="AF8:AG8" si="1">IF(MONTH(DATE(YEAR(AE8),MONTH(AE8),DAY(AE8)+1))=MONTH($C$7),DATE(YEAR(AE8),MONTH(AE8),DAY(AE8)+1),"")</f>
        <v>45626</v>
      </c>
      <c r="AG8" s="8" t="str">
        <f t="shared" si="1"/>
        <v/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>TEXT(C8,"aaa")</f>
        <v>金</v>
      </c>
      <c r="D9" s="9" t="str">
        <f t="shared" ref="D9:AG9" si="2">TEXT(D8,"aaa")</f>
        <v>土</v>
      </c>
      <c r="E9" s="9" t="str">
        <f t="shared" si="2"/>
        <v>日</v>
      </c>
      <c r="F9" s="10" t="str">
        <f t="shared" si="2"/>
        <v>月</v>
      </c>
      <c r="G9" s="9" t="str">
        <f t="shared" si="2"/>
        <v>火</v>
      </c>
      <c r="H9" s="9" t="str">
        <f t="shared" si="2"/>
        <v>水</v>
      </c>
      <c r="I9" s="9" t="str">
        <f t="shared" si="2"/>
        <v>木</v>
      </c>
      <c r="J9" s="9" t="str">
        <f t="shared" si="2"/>
        <v>金</v>
      </c>
      <c r="K9" s="9" t="str">
        <f t="shared" si="2"/>
        <v>土</v>
      </c>
      <c r="L9" s="9" t="str">
        <f t="shared" si="2"/>
        <v>日</v>
      </c>
      <c r="M9" s="9" t="str">
        <f t="shared" si="2"/>
        <v>月</v>
      </c>
      <c r="N9" s="9" t="str">
        <f t="shared" si="2"/>
        <v>火</v>
      </c>
      <c r="O9" s="9" t="str">
        <f t="shared" si="2"/>
        <v>水</v>
      </c>
      <c r="P9" s="9" t="str">
        <f t="shared" si="2"/>
        <v>木</v>
      </c>
      <c r="Q9" s="9" t="str">
        <f t="shared" si="2"/>
        <v>金</v>
      </c>
      <c r="R9" s="9" t="str">
        <f t="shared" si="2"/>
        <v>土</v>
      </c>
      <c r="S9" s="9" t="str">
        <f t="shared" si="2"/>
        <v>日</v>
      </c>
      <c r="T9" s="9" t="str">
        <f t="shared" si="2"/>
        <v>月</v>
      </c>
      <c r="U9" s="9" t="str">
        <f t="shared" si="2"/>
        <v>火</v>
      </c>
      <c r="V9" s="9" t="str">
        <f t="shared" si="2"/>
        <v>水</v>
      </c>
      <c r="W9" s="9" t="str">
        <f t="shared" si="2"/>
        <v>木</v>
      </c>
      <c r="X9" s="9" t="str">
        <f t="shared" si="2"/>
        <v>金</v>
      </c>
      <c r="Y9" s="9" t="str">
        <f t="shared" si="2"/>
        <v>土</v>
      </c>
      <c r="Z9" s="9" t="str">
        <f t="shared" si="2"/>
        <v>日</v>
      </c>
      <c r="AA9" s="9" t="str">
        <f t="shared" si="2"/>
        <v>月</v>
      </c>
      <c r="AB9" s="9" t="str">
        <f t="shared" si="2"/>
        <v>火</v>
      </c>
      <c r="AC9" s="9" t="str">
        <f t="shared" si="2"/>
        <v>水</v>
      </c>
      <c r="AD9" s="9" t="str">
        <f t="shared" si="2"/>
        <v>木</v>
      </c>
      <c r="AE9" s="9" t="str">
        <f t="shared" si="2"/>
        <v>金</v>
      </c>
      <c r="AF9" s="9" t="str">
        <f t="shared" si="2"/>
        <v>土</v>
      </c>
      <c r="AG9" s="9" t="str">
        <f t="shared" si="2"/>
        <v/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30</v>
      </c>
      <c r="AN9" s="84">
        <f>AM9-AH9</f>
        <v>30</v>
      </c>
      <c r="AO9" s="84">
        <f>SUM(AN$7:AN13)</f>
        <v>30</v>
      </c>
      <c r="AP9" s="84">
        <f>COUNTIF(C12:AG12,"○")</f>
        <v>0</v>
      </c>
      <c r="AQ9" s="84">
        <f>SUM(AP$7:AP13)</f>
        <v>0</v>
      </c>
      <c r="AR9" s="84">
        <f>COUNTIF(C13:AG13,"○")</f>
        <v>0</v>
      </c>
      <c r="AS9" s="84">
        <f>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3">IFERROR(VLOOKUP(C8,祝日,3,FALSE),"")</f>
        <v/>
      </c>
      <c r="D11" s="30" t="str">
        <f t="shared" si="3"/>
        <v/>
      </c>
      <c r="E11" s="30" t="str">
        <f t="shared" si="3"/>
        <v>文化の日</v>
      </c>
      <c r="F11" s="32" t="str">
        <f t="shared" si="3"/>
        <v>振替休日</v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0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0" t="str">
        <f t="shared" si="3"/>
        <v/>
      </c>
      <c r="X11" s="30" t="str">
        <f t="shared" si="3"/>
        <v/>
      </c>
      <c r="Y11" s="30" t="str">
        <f t="shared" si="3"/>
        <v>勤労感謝の日</v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0" t="str">
        <f t="shared" si="3"/>
        <v/>
      </c>
      <c r="AG11" s="30" t="str">
        <f t="shared" si="3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45627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45627</v>
      </c>
      <c r="D16" s="8">
        <f>IF(MONTH(DATE(YEAR(C16),MONTH(C16),DAY(C16)+1))=MONTH($C15),DATE(YEAR(C16),MONTH(C16),DAY(C16)+1),"")</f>
        <v>45628</v>
      </c>
      <c r="E16" s="8">
        <f t="shared" ref="E16:AG16" si="4">IF(MONTH(DATE(YEAR(D16),MONTH(D16),DAY(D16)+1))=MONTH($C15),DATE(YEAR(D16),MONTH(D16),DAY(D16)+1),"")</f>
        <v>45629</v>
      </c>
      <c r="F16" s="8">
        <f t="shared" si="4"/>
        <v>45630</v>
      </c>
      <c r="G16" s="8">
        <f t="shared" si="4"/>
        <v>45631</v>
      </c>
      <c r="H16" s="8">
        <f t="shared" si="4"/>
        <v>45632</v>
      </c>
      <c r="I16" s="8">
        <f t="shared" si="4"/>
        <v>45633</v>
      </c>
      <c r="J16" s="8">
        <f t="shared" si="4"/>
        <v>45634</v>
      </c>
      <c r="K16" s="8">
        <f t="shared" si="4"/>
        <v>45635</v>
      </c>
      <c r="L16" s="8">
        <f t="shared" si="4"/>
        <v>45636</v>
      </c>
      <c r="M16" s="8">
        <f t="shared" si="4"/>
        <v>45637</v>
      </c>
      <c r="N16" s="8">
        <f t="shared" si="4"/>
        <v>45638</v>
      </c>
      <c r="O16" s="8">
        <f t="shared" si="4"/>
        <v>45639</v>
      </c>
      <c r="P16" s="8">
        <f t="shared" si="4"/>
        <v>45640</v>
      </c>
      <c r="Q16" s="8">
        <f t="shared" si="4"/>
        <v>45641</v>
      </c>
      <c r="R16" s="8">
        <f t="shared" si="4"/>
        <v>45642</v>
      </c>
      <c r="S16" s="8">
        <f t="shared" si="4"/>
        <v>45643</v>
      </c>
      <c r="T16" s="8">
        <f t="shared" si="4"/>
        <v>45644</v>
      </c>
      <c r="U16" s="8">
        <f t="shared" si="4"/>
        <v>45645</v>
      </c>
      <c r="V16" s="8">
        <f t="shared" si="4"/>
        <v>45646</v>
      </c>
      <c r="W16" s="8">
        <f t="shared" si="4"/>
        <v>45647</v>
      </c>
      <c r="X16" s="8">
        <f t="shared" si="4"/>
        <v>45648</v>
      </c>
      <c r="Y16" s="8">
        <f t="shared" si="4"/>
        <v>45649</v>
      </c>
      <c r="Z16" s="8">
        <f t="shared" si="4"/>
        <v>45650</v>
      </c>
      <c r="AA16" s="8">
        <f t="shared" si="4"/>
        <v>45651</v>
      </c>
      <c r="AB16" s="8">
        <f t="shared" si="4"/>
        <v>45652</v>
      </c>
      <c r="AC16" s="8">
        <f t="shared" si="4"/>
        <v>45653</v>
      </c>
      <c r="AD16" s="8">
        <f t="shared" si="4"/>
        <v>45654</v>
      </c>
      <c r="AE16" s="8">
        <f t="shared" si="4"/>
        <v>45655</v>
      </c>
      <c r="AF16" s="8">
        <f t="shared" si="4"/>
        <v>45656</v>
      </c>
      <c r="AG16" s="8">
        <f t="shared" si="4"/>
        <v>45657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5">TEXT(C16,"aaa")</f>
        <v>日</v>
      </c>
      <c r="D17" s="9" t="str">
        <f t="shared" si="5"/>
        <v>月</v>
      </c>
      <c r="E17" s="9" t="str">
        <f t="shared" si="5"/>
        <v>火</v>
      </c>
      <c r="F17" s="9" t="str">
        <f t="shared" si="5"/>
        <v>水</v>
      </c>
      <c r="G17" s="9" t="str">
        <f t="shared" si="5"/>
        <v>木</v>
      </c>
      <c r="H17" s="9" t="str">
        <f t="shared" si="5"/>
        <v>金</v>
      </c>
      <c r="I17" s="9" t="str">
        <f t="shared" si="5"/>
        <v>土</v>
      </c>
      <c r="J17" s="9" t="str">
        <f t="shared" si="5"/>
        <v>日</v>
      </c>
      <c r="K17" s="9" t="str">
        <f t="shared" si="5"/>
        <v>月</v>
      </c>
      <c r="L17" s="9" t="str">
        <f t="shared" si="5"/>
        <v>火</v>
      </c>
      <c r="M17" s="9" t="str">
        <f t="shared" si="5"/>
        <v>水</v>
      </c>
      <c r="N17" s="9" t="str">
        <f t="shared" si="5"/>
        <v>木</v>
      </c>
      <c r="O17" s="9" t="str">
        <f t="shared" si="5"/>
        <v>金</v>
      </c>
      <c r="P17" s="9" t="str">
        <f t="shared" si="5"/>
        <v>土</v>
      </c>
      <c r="Q17" s="9" t="str">
        <f t="shared" si="5"/>
        <v>日</v>
      </c>
      <c r="R17" s="9" t="str">
        <f t="shared" si="5"/>
        <v>月</v>
      </c>
      <c r="S17" s="9" t="str">
        <f t="shared" si="5"/>
        <v>火</v>
      </c>
      <c r="T17" s="9" t="str">
        <f t="shared" si="5"/>
        <v>水</v>
      </c>
      <c r="U17" s="9" t="str">
        <f t="shared" si="5"/>
        <v>木</v>
      </c>
      <c r="V17" s="9" t="str">
        <f t="shared" si="5"/>
        <v>金</v>
      </c>
      <c r="W17" s="9" t="str">
        <f t="shared" si="5"/>
        <v>土</v>
      </c>
      <c r="X17" s="9" t="str">
        <f t="shared" si="5"/>
        <v>日</v>
      </c>
      <c r="Y17" s="9" t="str">
        <f t="shared" si="5"/>
        <v>月</v>
      </c>
      <c r="Z17" s="9" t="str">
        <f t="shared" si="5"/>
        <v>火</v>
      </c>
      <c r="AA17" s="9" t="str">
        <f t="shared" si="5"/>
        <v>水</v>
      </c>
      <c r="AB17" s="9" t="str">
        <f t="shared" si="5"/>
        <v>木</v>
      </c>
      <c r="AC17" s="9" t="str">
        <f t="shared" si="5"/>
        <v>金</v>
      </c>
      <c r="AD17" s="9" t="str">
        <f t="shared" si="5"/>
        <v>土</v>
      </c>
      <c r="AE17" s="9" t="str">
        <f t="shared" si="5"/>
        <v>日</v>
      </c>
      <c r="AF17" s="9" t="str">
        <f t="shared" si="5"/>
        <v>月</v>
      </c>
      <c r="AG17" s="9" t="str">
        <f t="shared" si="5"/>
        <v>火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SUM(AN$7:AN21)</f>
        <v>61</v>
      </c>
      <c r="AP17" s="84">
        <f>COUNTIF(C20:AG20,"○")</f>
        <v>0</v>
      </c>
      <c r="AQ17" s="84">
        <f>SUM(AP$7:AP21)</f>
        <v>0</v>
      </c>
      <c r="AR17" s="84">
        <f>COUNTIF(C21:AG21,"○")</f>
        <v>0</v>
      </c>
      <c r="AS17" s="84">
        <f>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6">IFERROR(VLOOKUP(C16,祝日,3,FALSE),"")</f>
        <v/>
      </c>
      <c r="D19" s="32" t="str">
        <f t="shared" si="6"/>
        <v/>
      </c>
      <c r="E19" s="32" t="str">
        <f t="shared" si="6"/>
        <v/>
      </c>
      <c r="F19" s="32" t="str">
        <f t="shared" si="6"/>
        <v/>
      </c>
      <c r="G19" s="32" t="str">
        <f t="shared" si="6"/>
        <v/>
      </c>
      <c r="H19" s="32" t="str">
        <f t="shared" si="6"/>
        <v/>
      </c>
      <c r="I19" s="32" t="str">
        <f t="shared" si="6"/>
        <v/>
      </c>
      <c r="J19" s="32" t="str">
        <f t="shared" si="6"/>
        <v/>
      </c>
      <c r="K19" s="32" t="str">
        <f t="shared" si="6"/>
        <v/>
      </c>
      <c r="L19" s="32" t="str">
        <f t="shared" si="6"/>
        <v/>
      </c>
      <c r="M19" s="32" t="str">
        <f t="shared" si="6"/>
        <v/>
      </c>
      <c r="N19" s="32" t="str">
        <f t="shared" si="6"/>
        <v/>
      </c>
      <c r="O19" s="32" t="str">
        <f>IFERROR(VLOOKUP(O16,祝日,3,FALSE),"")</f>
        <v/>
      </c>
      <c r="P19" s="32" t="str">
        <f t="shared" si="6"/>
        <v/>
      </c>
      <c r="Q19" s="32" t="str">
        <f t="shared" si="6"/>
        <v/>
      </c>
      <c r="R19" s="32" t="str">
        <f t="shared" si="6"/>
        <v/>
      </c>
      <c r="S19" s="32" t="str">
        <f t="shared" si="6"/>
        <v/>
      </c>
      <c r="T19" s="32" t="str">
        <f t="shared" si="6"/>
        <v/>
      </c>
      <c r="U19" s="32" t="str">
        <f t="shared" si="6"/>
        <v/>
      </c>
      <c r="V19" s="32" t="str">
        <f t="shared" si="6"/>
        <v/>
      </c>
      <c r="W19" s="32" t="str">
        <f t="shared" si="6"/>
        <v/>
      </c>
      <c r="X19" s="32" t="str">
        <f t="shared" si="6"/>
        <v/>
      </c>
      <c r="Y19" s="32" t="str">
        <f t="shared" si="6"/>
        <v/>
      </c>
      <c r="Z19" s="32" t="str">
        <f t="shared" si="6"/>
        <v/>
      </c>
      <c r="AA19" s="32" t="str">
        <f t="shared" si="6"/>
        <v/>
      </c>
      <c r="AB19" s="32" t="str">
        <f t="shared" si="6"/>
        <v/>
      </c>
      <c r="AC19" s="32" t="str">
        <f t="shared" si="6"/>
        <v/>
      </c>
      <c r="AD19" s="32" t="str">
        <f t="shared" si="6"/>
        <v/>
      </c>
      <c r="AE19" s="32" t="str">
        <f t="shared" si="6"/>
        <v/>
      </c>
      <c r="AF19" s="32" t="str">
        <f t="shared" si="6"/>
        <v/>
      </c>
      <c r="AG19" s="32" t="str">
        <f t="shared" si="6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45658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45658</v>
      </c>
      <c r="D24" s="8">
        <f>IF(MONTH(DATE(YEAR(C24),MONTH(C24),DAY(C24)+1))=MONTH($C23),DATE(YEAR(C24),MONTH(C24),DAY(C24)+1),"")</f>
        <v>45659</v>
      </c>
      <c r="E24" s="8">
        <f t="shared" ref="E24:AG24" si="7">IF(MONTH(DATE(YEAR(D24),MONTH(D24),DAY(D24)+1))=MONTH($C23),DATE(YEAR(D24),MONTH(D24),DAY(D24)+1),"")</f>
        <v>45660</v>
      </c>
      <c r="F24" s="14">
        <f t="shared" si="7"/>
        <v>45661</v>
      </c>
      <c r="G24" s="8">
        <f t="shared" si="7"/>
        <v>45662</v>
      </c>
      <c r="H24" s="8">
        <f t="shared" si="7"/>
        <v>45663</v>
      </c>
      <c r="I24" s="8">
        <f t="shared" si="7"/>
        <v>45664</v>
      </c>
      <c r="J24" s="8">
        <f t="shared" si="7"/>
        <v>45665</v>
      </c>
      <c r="K24" s="8">
        <f t="shared" si="7"/>
        <v>45666</v>
      </c>
      <c r="L24" s="8">
        <f t="shared" si="7"/>
        <v>45667</v>
      </c>
      <c r="M24" s="8">
        <f t="shared" si="7"/>
        <v>45668</v>
      </c>
      <c r="N24" s="8">
        <f t="shared" si="7"/>
        <v>45669</v>
      </c>
      <c r="O24" s="8">
        <f t="shared" si="7"/>
        <v>45670</v>
      </c>
      <c r="P24" s="8">
        <f t="shared" si="7"/>
        <v>45671</v>
      </c>
      <c r="Q24" s="8">
        <f t="shared" si="7"/>
        <v>45672</v>
      </c>
      <c r="R24" s="8">
        <f t="shared" si="7"/>
        <v>45673</v>
      </c>
      <c r="S24" s="8">
        <f t="shared" si="7"/>
        <v>45674</v>
      </c>
      <c r="T24" s="8">
        <f t="shared" si="7"/>
        <v>45675</v>
      </c>
      <c r="U24" s="8">
        <f t="shared" si="7"/>
        <v>45676</v>
      </c>
      <c r="V24" s="8">
        <f t="shared" si="7"/>
        <v>45677</v>
      </c>
      <c r="W24" s="8">
        <f t="shared" si="7"/>
        <v>45678</v>
      </c>
      <c r="X24" s="8">
        <f t="shared" si="7"/>
        <v>45679</v>
      </c>
      <c r="Y24" s="8">
        <f t="shared" si="7"/>
        <v>45680</v>
      </c>
      <c r="Z24" s="8">
        <f t="shared" si="7"/>
        <v>45681</v>
      </c>
      <c r="AA24" s="8">
        <f t="shared" si="7"/>
        <v>45682</v>
      </c>
      <c r="AB24" s="8">
        <f t="shared" si="7"/>
        <v>45683</v>
      </c>
      <c r="AC24" s="8">
        <f t="shared" si="7"/>
        <v>45684</v>
      </c>
      <c r="AD24" s="8">
        <f t="shared" si="7"/>
        <v>45685</v>
      </c>
      <c r="AE24" s="8">
        <f t="shared" si="7"/>
        <v>45686</v>
      </c>
      <c r="AF24" s="8">
        <f t="shared" si="7"/>
        <v>45687</v>
      </c>
      <c r="AG24" s="8">
        <f t="shared" si="7"/>
        <v>45688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8">TEXT(C24,"aaa")</f>
        <v>水</v>
      </c>
      <c r="D25" s="9" t="str">
        <f t="shared" si="8"/>
        <v>木</v>
      </c>
      <c r="E25" s="9" t="str">
        <f t="shared" si="8"/>
        <v>金</v>
      </c>
      <c r="F25" s="15" t="str">
        <f t="shared" si="8"/>
        <v>土</v>
      </c>
      <c r="G25" s="9" t="str">
        <f t="shared" si="8"/>
        <v>日</v>
      </c>
      <c r="H25" s="9" t="str">
        <f t="shared" si="8"/>
        <v>月</v>
      </c>
      <c r="I25" s="9" t="str">
        <f t="shared" si="8"/>
        <v>火</v>
      </c>
      <c r="J25" s="9" t="str">
        <f t="shared" si="8"/>
        <v>水</v>
      </c>
      <c r="K25" s="9" t="str">
        <f t="shared" si="8"/>
        <v>木</v>
      </c>
      <c r="L25" s="9" t="str">
        <f t="shared" si="8"/>
        <v>金</v>
      </c>
      <c r="M25" s="9" t="str">
        <f t="shared" si="8"/>
        <v>土</v>
      </c>
      <c r="N25" s="9" t="str">
        <f t="shared" si="8"/>
        <v>日</v>
      </c>
      <c r="O25" s="9" t="str">
        <f t="shared" si="8"/>
        <v>月</v>
      </c>
      <c r="P25" s="9" t="str">
        <f t="shared" si="8"/>
        <v>火</v>
      </c>
      <c r="Q25" s="9" t="str">
        <f t="shared" si="8"/>
        <v>水</v>
      </c>
      <c r="R25" s="9" t="str">
        <f t="shared" si="8"/>
        <v>木</v>
      </c>
      <c r="S25" s="9" t="str">
        <f t="shared" si="8"/>
        <v>金</v>
      </c>
      <c r="T25" s="9" t="str">
        <f t="shared" si="8"/>
        <v>土</v>
      </c>
      <c r="U25" s="9" t="str">
        <f t="shared" si="8"/>
        <v>日</v>
      </c>
      <c r="V25" s="9" t="str">
        <f t="shared" si="8"/>
        <v>月</v>
      </c>
      <c r="W25" s="9" t="str">
        <f t="shared" si="8"/>
        <v>火</v>
      </c>
      <c r="X25" s="9" t="str">
        <f t="shared" si="8"/>
        <v>水</v>
      </c>
      <c r="Y25" s="9" t="str">
        <f t="shared" si="8"/>
        <v>木</v>
      </c>
      <c r="Z25" s="9" t="str">
        <f t="shared" si="8"/>
        <v>金</v>
      </c>
      <c r="AA25" s="9" t="str">
        <f t="shared" si="8"/>
        <v>土</v>
      </c>
      <c r="AB25" s="9" t="str">
        <f t="shared" si="8"/>
        <v>日</v>
      </c>
      <c r="AC25" s="9" t="str">
        <f t="shared" si="8"/>
        <v>月</v>
      </c>
      <c r="AD25" s="9" t="str">
        <f t="shared" si="8"/>
        <v>火</v>
      </c>
      <c r="AE25" s="9" t="str">
        <f t="shared" si="8"/>
        <v>水</v>
      </c>
      <c r="AF25" s="9" t="str">
        <f t="shared" si="8"/>
        <v>木</v>
      </c>
      <c r="AG25" s="9" t="str">
        <f t="shared" si="8"/>
        <v>金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 t="shared" ref="AM25" si="9">COUNT(C24:AG24)</f>
        <v>31</v>
      </c>
      <c r="AN25" s="84">
        <f t="shared" ref="AN25" si="10">AM25-AH25</f>
        <v>31</v>
      </c>
      <c r="AO25" s="84">
        <f>SUM(AN$7:AN29)</f>
        <v>92</v>
      </c>
      <c r="AP25" s="84">
        <f>COUNTIF(C28:AG28,"○")</f>
        <v>0</v>
      </c>
      <c r="AQ25" s="84">
        <f>SUM(AP$7:AP29)</f>
        <v>0</v>
      </c>
      <c r="AR25" s="84">
        <f>COUNTIF(C29:AG29,"○")</f>
        <v>0</v>
      </c>
      <c r="AS25" s="84">
        <f>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11">IFERROR(VLOOKUP(C24,祝日,3,FALSE),"")</f>
        <v>元日</v>
      </c>
      <c r="D27" s="30" t="str">
        <f t="shared" si="11"/>
        <v/>
      </c>
      <c r="E27" s="30" t="str">
        <f t="shared" si="11"/>
        <v/>
      </c>
      <c r="F27" s="31" t="str">
        <f t="shared" si="11"/>
        <v/>
      </c>
      <c r="G27" s="30" t="str">
        <f t="shared" si="11"/>
        <v/>
      </c>
      <c r="H27" s="30" t="str">
        <f t="shared" si="11"/>
        <v/>
      </c>
      <c r="I27" s="30" t="str">
        <f t="shared" si="11"/>
        <v/>
      </c>
      <c r="J27" s="30" t="str">
        <f t="shared" si="11"/>
        <v/>
      </c>
      <c r="K27" s="30" t="str">
        <f t="shared" si="11"/>
        <v/>
      </c>
      <c r="L27" s="30" t="str">
        <f t="shared" si="11"/>
        <v/>
      </c>
      <c r="M27" s="30" t="str">
        <f t="shared" si="11"/>
        <v/>
      </c>
      <c r="N27" s="30" t="str">
        <f t="shared" si="11"/>
        <v/>
      </c>
      <c r="O27" s="30" t="str">
        <f t="shared" si="11"/>
        <v>成人の日</v>
      </c>
      <c r="P27" s="30" t="str">
        <f t="shared" si="11"/>
        <v/>
      </c>
      <c r="Q27" s="30" t="str">
        <f t="shared" si="11"/>
        <v/>
      </c>
      <c r="R27" s="32" t="str">
        <f t="shared" si="11"/>
        <v/>
      </c>
      <c r="S27" s="30" t="str">
        <f t="shared" si="11"/>
        <v/>
      </c>
      <c r="T27" s="30" t="str">
        <f t="shared" si="11"/>
        <v/>
      </c>
      <c r="U27" s="30" t="str">
        <f t="shared" si="11"/>
        <v/>
      </c>
      <c r="V27" s="30" t="str">
        <f t="shared" si="11"/>
        <v/>
      </c>
      <c r="W27" s="30" t="str">
        <f t="shared" si="11"/>
        <v/>
      </c>
      <c r="X27" s="30" t="str">
        <f t="shared" si="11"/>
        <v/>
      </c>
      <c r="Y27" s="30" t="str">
        <f t="shared" si="11"/>
        <v/>
      </c>
      <c r="Z27" s="30" t="str">
        <f t="shared" si="11"/>
        <v/>
      </c>
      <c r="AA27" s="30" t="str">
        <f t="shared" si="11"/>
        <v/>
      </c>
      <c r="AB27" s="30" t="str">
        <f t="shared" si="11"/>
        <v/>
      </c>
      <c r="AC27" s="30" t="str">
        <f t="shared" si="11"/>
        <v/>
      </c>
      <c r="AD27" s="30" t="str">
        <f t="shared" si="11"/>
        <v/>
      </c>
      <c r="AE27" s="30" t="str">
        <f t="shared" si="11"/>
        <v/>
      </c>
      <c r="AF27" s="30" t="str">
        <f t="shared" si="11"/>
        <v/>
      </c>
      <c r="AG27" s="30" t="str">
        <f t="shared" si="11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45689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45689</v>
      </c>
      <c r="D32" s="8">
        <f>IF(MONTH(DATE(YEAR(C32),MONTH(C32),DAY(C32)+1))=MONTH($C31),DATE(YEAR(C32),MONTH(C32),DAY(C32)+1),"")</f>
        <v>45690</v>
      </c>
      <c r="E32" s="8">
        <f t="shared" ref="E32:AG32" si="12">IF(MONTH(DATE(YEAR(D32),MONTH(D32),DAY(D32)+1))=MONTH($C31),DATE(YEAR(D32),MONTH(D32),DAY(D32)+1),"")</f>
        <v>45691</v>
      </c>
      <c r="F32" s="14">
        <f t="shared" si="12"/>
        <v>45692</v>
      </c>
      <c r="G32" s="8">
        <f t="shared" si="12"/>
        <v>45693</v>
      </c>
      <c r="H32" s="8">
        <f t="shared" si="12"/>
        <v>45694</v>
      </c>
      <c r="I32" s="8">
        <f t="shared" si="12"/>
        <v>45695</v>
      </c>
      <c r="J32" s="8">
        <f t="shared" si="12"/>
        <v>45696</v>
      </c>
      <c r="K32" s="8">
        <f t="shared" si="12"/>
        <v>45697</v>
      </c>
      <c r="L32" s="8">
        <f t="shared" si="12"/>
        <v>45698</v>
      </c>
      <c r="M32" s="8">
        <f t="shared" si="12"/>
        <v>45699</v>
      </c>
      <c r="N32" s="8">
        <f t="shared" si="12"/>
        <v>45700</v>
      </c>
      <c r="O32" s="8">
        <f t="shared" si="12"/>
        <v>45701</v>
      </c>
      <c r="P32" s="8">
        <f t="shared" si="12"/>
        <v>45702</v>
      </c>
      <c r="Q32" s="8">
        <f t="shared" si="12"/>
        <v>45703</v>
      </c>
      <c r="R32" s="8">
        <f t="shared" si="12"/>
        <v>45704</v>
      </c>
      <c r="S32" s="8">
        <f t="shared" si="12"/>
        <v>45705</v>
      </c>
      <c r="T32" s="8">
        <f t="shared" si="12"/>
        <v>45706</v>
      </c>
      <c r="U32" s="8">
        <f t="shared" si="12"/>
        <v>45707</v>
      </c>
      <c r="V32" s="8">
        <f t="shared" si="12"/>
        <v>45708</v>
      </c>
      <c r="W32" s="8">
        <f t="shared" si="12"/>
        <v>45709</v>
      </c>
      <c r="X32" s="8">
        <f t="shared" si="12"/>
        <v>45710</v>
      </c>
      <c r="Y32" s="8">
        <f t="shared" si="12"/>
        <v>45711</v>
      </c>
      <c r="Z32" s="8">
        <f t="shared" si="12"/>
        <v>45712</v>
      </c>
      <c r="AA32" s="8">
        <f t="shared" si="12"/>
        <v>45713</v>
      </c>
      <c r="AB32" s="8">
        <f t="shared" si="12"/>
        <v>45714</v>
      </c>
      <c r="AC32" s="8">
        <f t="shared" si="12"/>
        <v>45715</v>
      </c>
      <c r="AD32" s="8">
        <f t="shared" si="12"/>
        <v>45716</v>
      </c>
      <c r="AE32" s="8" t="str">
        <f t="shared" si="12"/>
        <v/>
      </c>
      <c r="AF32" s="8" t="e">
        <f t="shared" si="12"/>
        <v>#VALUE!</v>
      </c>
      <c r="AG32" s="8" t="e">
        <f t="shared" si="12"/>
        <v>#VALUE!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3">TEXT(C32,"aaa")</f>
        <v>土</v>
      </c>
      <c r="D33" s="9" t="str">
        <f t="shared" si="13"/>
        <v>日</v>
      </c>
      <c r="E33" s="9" t="str">
        <f t="shared" si="13"/>
        <v>月</v>
      </c>
      <c r="F33" s="15" t="str">
        <f t="shared" si="13"/>
        <v>火</v>
      </c>
      <c r="G33" s="9" t="str">
        <f t="shared" si="13"/>
        <v>水</v>
      </c>
      <c r="H33" s="9" t="str">
        <f t="shared" si="13"/>
        <v>木</v>
      </c>
      <c r="I33" s="9" t="str">
        <f t="shared" si="13"/>
        <v>金</v>
      </c>
      <c r="J33" s="9" t="str">
        <f t="shared" si="13"/>
        <v>土</v>
      </c>
      <c r="K33" s="9" t="str">
        <f t="shared" si="13"/>
        <v>日</v>
      </c>
      <c r="L33" s="9" t="str">
        <f t="shared" si="13"/>
        <v>月</v>
      </c>
      <c r="M33" s="9" t="str">
        <f t="shared" si="13"/>
        <v>火</v>
      </c>
      <c r="N33" s="9" t="str">
        <f t="shared" si="13"/>
        <v>水</v>
      </c>
      <c r="O33" s="9" t="str">
        <f t="shared" si="13"/>
        <v>木</v>
      </c>
      <c r="P33" s="9" t="str">
        <f t="shared" si="13"/>
        <v>金</v>
      </c>
      <c r="Q33" s="9" t="str">
        <f t="shared" si="13"/>
        <v>土</v>
      </c>
      <c r="R33" s="9" t="str">
        <f t="shared" si="13"/>
        <v>日</v>
      </c>
      <c r="S33" s="9" t="str">
        <f t="shared" si="13"/>
        <v>月</v>
      </c>
      <c r="T33" s="9" t="str">
        <f t="shared" si="13"/>
        <v>火</v>
      </c>
      <c r="U33" s="9" t="str">
        <f t="shared" si="13"/>
        <v>水</v>
      </c>
      <c r="V33" s="9" t="str">
        <f t="shared" si="13"/>
        <v>木</v>
      </c>
      <c r="W33" s="9" t="str">
        <f t="shared" si="13"/>
        <v>金</v>
      </c>
      <c r="X33" s="9" t="str">
        <f t="shared" si="13"/>
        <v>土</v>
      </c>
      <c r="Y33" s="9" t="str">
        <f t="shared" si="13"/>
        <v>日</v>
      </c>
      <c r="Z33" s="9" t="str">
        <f t="shared" si="13"/>
        <v>月</v>
      </c>
      <c r="AA33" s="9" t="str">
        <f t="shared" si="13"/>
        <v>火</v>
      </c>
      <c r="AB33" s="9" t="str">
        <f t="shared" si="13"/>
        <v>水</v>
      </c>
      <c r="AC33" s="9" t="str">
        <f t="shared" si="13"/>
        <v>木</v>
      </c>
      <c r="AD33" s="9" t="str">
        <f t="shared" si="13"/>
        <v>金</v>
      </c>
      <c r="AE33" s="9" t="str">
        <f t="shared" si="13"/>
        <v/>
      </c>
      <c r="AF33" s="9" t="e">
        <f t="shared" si="13"/>
        <v>#VALUE!</v>
      </c>
      <c r="AG33" s="9" t="e">
        <f t="shared" si="13"/>
        <v>#VALUE!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 t="shared" ref="AM33" si="14">COUNT(C32:AG32)</f>
        <v>28</v>
      </c>
      <c r="AN33" s="84">
        <f t="shared" ref="AN33" si="15">AM33-AH33</f>
        <v>28</v>
      </c>
      <c r="AO33" s="84">
        <f>SUM(AN$7:AN37)</f>
        <v>120</v>
      </c>
      <c r="AP33" s="84">
        <f>COUNTIF(C36:AG36,"○")</f>
        <v>0</v>
      </c>
      <c r="AQ33" s="84">
        <f>SUM(AP$7:AP37)</f>
        <v>0</v>
      </c>
      <c r="AR33" s="84">
        <f>COUNTIF(C37:AG37,"○")</f>
        <v>0</v>
      </c>
      <c r="AS33" s="84">
        <f>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6">IFERROR(VLOOKUP(C32,祝日,3,FALSE),"")</f>
        <v/>
      </c>
      <c r="D35" s="30" t="str">
        <f t="shared" si="16"/>
        <v/>
      </c>
      <c r="E35" s="30" t="str">
        <f t="shared" si="16"/>
        <v/>
      </c>
      <c r="F35" s="31" t="str">
        <f t="shared" si="16"/>
        <v/>
      </c>
      <c r="G35" s="30" t="str">
        <f t="shared" si="16"/>
        <v/>
      </c>
      <c r="H35" s="30" t="str">
        <f t="shared" si="16"/>
        <v/>
      </c>
      <c r="I35" s="30" t="str">
        <f t="shared" si="16"/>
        <v/>
      </c>
      <c r="J35" s="30" t="str">
        <f t="shared" si="16"/>
        <v/>
      </c>
      <c r="K35" s="30" t="str">
        <f t="shared" si="16"/>
        <v/>
      </c>
      <c r="L35" s="30" t="str">
        <f t="shared" si="16"/>
        <v/>
      </c>
      <c r="M35" s="30" t="str">
        <f t="shared" si="16"/>
        <v>建国記念の日</v>
      </c>
      <c r="N35" s="30" t="str">
        <f t="shared" si="16"/>
        <v/>
      </c>
      <c r="O35" s="30" t="str">
        <f t="shared" si="16"/>
        <v/>
      </c>
      <c r="P35" s="30" t="str">
        <f t="shared" si="16"/>
        <v/>
      </c>
      <c r="Q35" s="30" t="str">
        <f t="shared" si="16"/>
        <v/>
      </c>
      <c r="R35" s="32" t="str">
        <f t="shared" si="16"/>
        <v/>
      </c>
      <c r="S35" s="30" t="str">
        <f t="shared" si="16"/>
        <v/>
      </c>
      <c r="T35" s="30" t="str">
        <f t="shared" si="16"/>
        <v/>
      </c>
      <c r="U35" s="30" t="str">
        <f t="shared" si="16"/>
        <v/>
      </c>
      <c r="V35" s="30" t="str">
        <f t="shared" si="16"/>
        <v/>
      </c>
      <c r="W35" s="30" t="str">
        <f t="shared" si="16"/>
        <v/>
      </c>
      <c r="X35" s="30" t="str">
        <f t="shared" si="16"/>
        <v/>
      </c>
      <c r="Y35" s="30" t="str">
        <f t="shared" si="16"/>
        <v>天皇誕生日</v>
      </c>
      <c r="Z35" s="30" t="str">
        <f t="shared" si="16"/>
        <v>振替休日</v>
      </c>
      <c r="AA35" s="30" t="str">
        <f t="shared" si="16"/>
        <v/>
      </c>
      <c r="AB35" s="30" t="str">
        <f t="shared" si="16"/>
        <v/>
      </c>
      <c r="AC35" s="30" t="str">
        <f t="shared" si="16"/>
        <v/>
      </c>
      <c r="AD35" s="30" t="str">
        <f t="shared" si="16"/>
        <v/>
      </c>
      <c r="AE35" s="30" t="str">
        <f t="shared" si="16"/>
        <v/>
      </c>
      <c r="AF35" s="30" t="str">
        <f t="shared" si="16"/>
        <v/>
      </c>
      <c r="AG35" s="30" t="str">
        <f t="shared" si="16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45717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45717</v>
      </c>
      <c r="D40" s="8">
        <f>IF(MONTH(DATE(YEAR(C40),MONTH(C40),DAY(C40)+1))=MONTH($C39),DATE(YEAR(C40),MONTH(C40),DAY(C40)+1),"")</f>
        <v>45718</v>
      </c>
      <c r="E40" s="8">
        <f t="shared" ref="E40:AG40" si="17">IF(MONTH(DATE(YEAR(D40),MONTH(D40),DAY(D40)+1))=MONTH($C39),DATE(YEAR(D40),MONTH(D40),DAY(D40)+1),"")</f>
        <v>45719</v>
      </c>
      <c r="F40" s="14">
        <f t="shared" si="17"/>
        <v>45720</v>
      </c>
      <c r="G40" s="8">
        <f t="shared" si="17"/>
        <v>45721</v>
      </c>
      <c r="H40" s="8">
        <f t="shared" si="17"/>
        <v>45722</v>
      </c>
      <c r="I40" s="8">
        <f t="shared" si="17"/>
        <v>45723</v>
      </c>
      <c r="J40" s="8">
        <f>IF(MONTH(DATE(YEAR(I40),MONTH(I40),DAY(I40)+1))=MONTH($C39),DATE(YEAR(I40),MONTH(I40),DAY(I40)+1),"")</f>
        <v>45724</v>
      </c>
      <c r="K40" s="8">
        <f t="shared" si="17"/>
        <v>45725</v>
      </c>
      <c r="L40" s="8">
        <f t="shared" si="17"/>
        <v>45726</v>
      </c>
      <c r="M40" s="8">
        <f t="shared" si="17"/>
        <v>45727</v>
      </c>
      <c r="N40" s="8">
        <f t="shared" si="17"/>
        <v>45728</v>
      </c>
      <c r="O40" s="8">
        <f t="shared" si="17"/>
        <v>45729</v>
      </c>
      <c r="P40" s="8">
        <f t="shared" si="17"/>
        <v>45730</v>
      </c>
      <c r="Q40" s="8">
        <f t="shared" si="17"/>
        <v>45731</v>
      </c>
      <c r="R40" s="8">
        <f t="shared" si="17"/>
        <v>45732</v>
      </c>
      <c r="S40" s="8">
        <f t="shared" si="17"/>
        <v>45733</v>
      </c>
      <c r="T40" s="8">
        <f t="shared" si="17"/>
        <v>45734</v>
      </c>
      <c r="U40" s="8">
        <f t="shared" si="17"/>
        <v>45735</v>
      </c>
      <c r="V40" s="8">
        <f t="shared" si="17"/>
        <v>45736</v>
      </c>
      <c r="W40" s="8">
        <f t="shared" si="17"/>
        <v>45737</v>
      </c>
      <c r="X40" s="8">
        <f t="shared" si="17"/>
        <v>45738</v>
      </c>
      <c r="Y40" s="8">
        <f t="shared" si="17"/>
        <v>45739</v>
      </c>
      <c r="Z40" s="8">
        <f t="shared" si="17"/>
        <v>45740</v>
      </c>
      <c r="AA40" s="8">
        <f t="shared" si="17"/>
        <v>45741</v>
      </c>
      <c r="AB40" s="8">
        <f t="shared" si="17"/>
        <v>45742</v>
      </c>
      <c r="AC40" s="8">
        <f t="shared" si="17"/>
        <v>45743</v>
      </c>
      <c r="AD40" s="8">
        <f t="shared" si="17"/>
        <v>45744</v>
      </c>
      <c r="AE40" s="8">
        <f t="shared" si="17"/>
        <v>45745</v>
      </c>
      <c r="AF40" s="8">
        <f t="shared" si="17"/>
        <v>45746</v>
      </c>
      <c r="AG40" s="8">
        <f t="shared" si="17"/>
        <v>45747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8">TEXT(C40,"aaa")</f>
        <v>土</v>
      </c>
      <c r="D41" s="9" t="str">
        <f t="shared" si="18"/>
        <v>日</v>
      </c>
      <c r="E41" s="9" t="str">
        <f t="shared" si="18"/>
        <v>月</v>
      </c>
      <c r="F41" s="15" t="str">
        <f t="shared" si="18"/>
        <v>火</v>
      </c>
      <c r="G41" s="9" t="str">
        <f t="shared" si="18"/>
        <v>水</v>
      </c>
      <c r="H41" s="9" t="str">
        <f t="shared" si="18"/>
        <v>木</v>
      </c>
      <c r="I41" s="9" t="str">
        <f t="shared" si="18"/>
        <v>金</v>
      </c>
      <c r="J41" s="9" t="str">
        <f t="shared" si="18"/>
        <v>土</v>
      </c>
      <c r="K41" s="9" t="str">
        <f t="shared" si="18"/>
        <v>日</v>
      </c>
      <c r="L41" s="9" t="str">
        <f t="shared" si="18"/>
        <v>月</v>
      </c>
      <c r="M41" s="9" t="str">
        <f t="shared" si="18"/>
        <v>火</v>
      </c>
      <c r="N41" s="9" t="str">
        <f t="shared" si="18"/>
        <v>水</v>
      </c>
      <c r="O41" s="9" t="str">
        <f t="shared" si="18"/>
        <v>木</v>
      </c>
      <c r="P41" s="9" t="str">
        <f t="shared" si="18"/>
        <v>金</v>
      </c>
      <c r="Q41" s="9" t="str">
        <f t="shared" si="18"/>
        <v>土</v>
      </c>
      <c r="R41" s="9" t="str">
        <f t="shared" si="18"/>
        <v>日</v>
      </c>
      <c r="S41" s="9" t="str">
        <f t="shared" si="18"/>
        <v>月</v>
      </c>
      <c r="T41" s="9" t="str">
        <f t="shared" si="18"/>
        <v>火</v>
      </c>
      <c r="U41" s="9" t="str">
        <f t="shared" si="18"/>
        <v>水</v>
      </c>
      <c r="V41" s="9" t="str">
        <f t="shared" si="18"/>
        <v>木</v>
      </c>
      <c r="W41" s="9" t="str">
        <f t="shared" si="18"/>
        <v>金</v>
      </c>
      <c r="X41" s="9" t="str">
        <f t="shared" si="18"/>
        <v>土</v>
      </c>
      <c r="Y41" s="9" t="str">
        <f t="shared" si="18"/>
        <v>日</v>
      </c>
      <c r="Z41" s="9" t="str">
        <f t="shared" si="18"/>
        <v>月</v>
      </c>
      <c r="AA41" s="9" t="str">
        <f t="shared" si="18"/>
        <v>火</v>
      </c>
      <c r="AB41" s="9" t="str">
        <f t="shared" si="18"/>
        <v>水</v>
      </c>
      <c r="AC41" s="9" t="str">
        <f t="shared" si="18"/>
        <v>木</v>
      </c>
      <c r="AD41" s="9" t="str">
        <f t="shared" si="18"/>
        <v>金</v>
      </c>
      <c r="AE41" s="9" t="str">
        <f t="shared" si="18"/>
        <v>土</v>
      </c>
      <c r="AF41" s="9" t="str">
        <f t="shared" si="18"/>
        <v>日</v>
      </c>
      <c r="AG41" s="9" t="str">
        <f t="shared" si="18"/>
        <v>月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 t="shared" ref="AM41" si="19">COUNT(C40:AG40)</f>
        <v>31</v>
      </c>
      <c r="AN41" s="84">
        <f t="shared" ref="AN41" si="20">AM41-AH41</f>
        <v>31</v>
      </c>
      <c r="AO41" s="84">
        <f>SUM(AN$7:AN45)</f>
        <v>151</v>
      </c>
      <c r="AP41" s="84">
        <f>COUNTIF(C44:AG44,"○")</f>
        <v>0</v>
      </c>
      <c r="AQ41" s="84">
        <f>SUM(AP$7:AP45)</f>
        <v>0</v>
      </c>
      <c r="AR41" s="84">
        <f>COUNTIF(C45:AG45,"○")</f>
        <v>0</v>
      </c>
      <c r="AS41" s="84">
        <f>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21">IFERROR(VLOOKUP(C40,祝日,3,FALSE),"")</f>
        <v/>
      </c>
      <c r="D43" s="30" t="str">
        <f t="shared" si="21"/>
        <v/>
      </c>
      <c r="E43" s="30" t="str">
        <f t="shared" si="21"/>
        <v/>
      </c>
      <c r="F43" s="31" t="str">
        <f t="shared" si="21"/>
        <v/>
      </c>
      <c r="G43" s="30" t="str">
        <f t="shared" si="21"/>
        <v/>
      </c>
      <c r="H43" s="30" t="str">
        <f t="shared" si="21"/>
        <v/>
      </c>
      <c r="I43" s="30" t="str">
        <f t="shared" si="21"/>
        <v/>
      </c>
      <c r="J43" s="30" t="str">
        <f t="shared" si="21"/>
        <v/>
      </c>
      <c r="K43" s="30" t="str">
        <f t="shared" si="21"/>
        <v/>
      </c>
      <c r="L43" s="30" t="str">
        <f t="shared" si="21"/>
        <v/>
      </c>
      <c r="M43" s="30" t="str">
        <f t="shared" si="21"/>
        <v/>
      </c>
      <c r="N43" s="30" t="str">
        <f t="shared" si="21"/>
        <v/>
      </c>
      <c r="O43" s="30" t="str">
        <f t="shared" si="21"/>
        <v/>
      </c>
      <c r="P43" s="30" t="str">
        <f t="shared" si="21"/>
        <v/>
      </c>
      <c r="Q43" s="30" t="str">
        <f t="shared" si="21"/>
        <v/>
      </c>
      <c r="R43" s="32" t="str">
        <f t="shared" si="21"/>
        <v/>
      </c>
      <c r="S43" s="30" t="str">
        <f t="shared" si="21"/>
        <v/>
      </c>
      <c r="T43" s="30" t="str">
        <f t="shared" si="21"/>
        <v/>
      </c>
      <c r="U43" s="30" t="str">
        <f t="shared" si="21"/>
        <v/>
      </c>
      <c r="V43" s="30" t="str">
        <f t="shared" si="21"/>
        <v>春分の日</v>
      </c>
      <c r="W43" s="30" t="str">
        <f t="shared" si="21"/>
        <v/>
      </c>
      <c r="X43" s="30" t="str">
        <f t="shared" si="21"/>
        <v/>
      </c>
      <c r="Y43" s="30" t="str">
        <f t="shared" si="21"/>
        <v/>
      </c>
      <c r="Z43" s="30" t="str">
        <f t="shared" si="21"/>
        <v/>
      </c>
      <c r="AA43" s="30" t="str">
        <f t="shared" si="21"/>
        <v/>
      </c>
      <c r="AB43" s="30" t="str">
        <f t="shared" si="21"/>
        <v/>
      </c>
      <c r="AC43" s="30" t="str">
        <f t="shared" si="21"/>
        <v/>
      </c>
      <c r="AD43" s="30" t="str">
        <f t="shared" si="21"/>
        <v/>
      </c>
      <c r="AE43" s="30" t="str">
        <f t="shared" si="21"/>
        <v/>
      </c>
      <c r="AF43" s="30" t="str">
        <f t="shared" si="21"/>
        <v/>
      </c>
      <c r="AG43" s="30" t="str">
        <f t="shared" si="21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45748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45748</v>
      </c>
      <c r="D48" s="8">
        <f>IF(MONTH(DATE(YEAR(C48),MONTH(C48),DAY(C48)+1))=MONTH($C47),DATE(YEAR(C48),MONTH(C48),DAY(C48)+1),"")</f>
        <v>45749</v>
      </c>
      <c r="E48" s="8">
        <f t="shared" ref="E48:AG48" si="22">IF(MONTH(DATE(YEAR(D48),MONTH(D48),DAY(D48)+1))=MONTH($C47),DATE(YEAR(D48),MONTH(D48),DAY(D48)+1),"")</f>
        <v>45750</v>
      </c>
      <c r="F48" s="14">
        <f t="shared" si="22"/>
        <v>45751</v>
      </c>
      <c r="G48" s="8">
        <f t="shared" si="22"/>
        <v>45752</v>
      </c>
      <c r="H48" s="8">
        <f t="shared" si="22"/>
        <v>45753</v>
      </c>
      <c r="I48" s="8">
        <f t="shared" si="22"/>
        <v>45754</v>
      </c>
      <c r="J48" s="8">
        <f t="shared" si="22"/>
        <v>45755</v>
      </c>
      <c r="K48" s="8">
        <f t="shared" si="22"/>
        <v>45756</v>
      </c>
      <c r="L48" s="8">
        <f t="shared" si="22"/>
        <v>45757</v>
      </c>
      <c r="M48" s="8">
        <f t="shared" si="22"/>
        <v>45758</v>
      </c>
      <c r="N48" s="8">
        <f t="shared" si="22"/>
        <v>45759</v>
      </c>
      <c r="O48" s="8">
        <f t="shared" si="22"/>
        <v>45760</v>
      </c>
      <c r="P48" s="8">
        <f t="shared" si="22"/>
        <v>45761</v>
      </c>
      <c r="Q48" s="8">
        <f t="shared" si="22"/>
        <v>45762</v>
      </c>
      <c r="R48" s="8">
        <f t="shared" si="22"/>
        <v>45763</v>
      </c>
      <c r="S48" s="8">
        <f t="shared" si="22"/>
        <v>45764</v>
      </c>
      <c r="T48" s="8">
        <f t="shared" si="22"/>
        <v>45765</v>
      </c>
      <c r="U48" s="8">
        <f t="shared" si="22"/>
        <v>45766</v>
      </c>
      <c r="V48" s="8">
        <f t="shared" si="22"/>
        <v>45767</v>
      </c>
      <c r="W48" s="8">
        <f t="shared" si="22"/>
        <v>45768</v>
      </c>
      <c r="X48" s="8">
        <f t="shared" si="22"/>
        <v>45769</v>
      </c>
      <c r="Y48" s="8">
        <f t="shared" si="22"/>
        <v>45770</v>
      </c>
      <c r="Z48" s="8">
        <f t="shared" si="22"/>
        <v>45771</v>
      </c>
      <c r="AA48" s="8">
        <f t="shared" si="22"/>
        <v>45772</v>
      </c>
      <c r="AB48" s="8">
        <f t="shared" si="22"/>
        <v>45773</v>
      </c>
      <c r="AC48" s="8">
        <f t="shared" si="22"/>
        <v>45774</v>
      </c>
      <c r="AD48" s="8">
        <f t="shared" si="22"/>
        <v>45775</v>
      </c>
      <c r="AE48" s="8">
        <f t="shared" si="22"/>
        <v>45776</v>
      </c>
      <c r="AF48" s="8">
        <f t="shared" si="22"/>
        <v>45777</v>
      </c>
      <c r="AG48" s="8" t="str">
        <f t="shared" si="22"/>
        <v/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23">TEXT(C48,"aaa")</f>
        <v>火</v>
      </c>
      <c r="D49" s="9" t="str">
        <f t="shared" si="23"/>
        <v>水</v>
      </c>
      <c r="E49" s="9" t="str">
        <f t="shared" si="23"/>
        <v>木</v>
      </c>
      <c r="F49" s="15" t="str">
        <f t="shared" si="23"/>
        <v>金</v>
      </c>
      <c r="G49" s="9" t="str">
        <f t="shared" si="23"/>
        <v>土</v>
      </c>
      <c r="H49" s="9" t="str">
        <f t="shared" si="23"/>
        <v>日</v>
      </c>
      <c r="I49" s="9" t="str">
        <f t="shared" si="23"/>
        <v>月</v>
      </c>
      <c r="J49" s="9" t="str">
        <f t="shared" si="23"/>
        <v>火</v>
      </c>
      <c r="K49" s="9" t="str">
        <f t="shared" si="23"/>
        <v>水</v>
      </c>
      <c r="L49" s="9" t="str">
        <f t="shared" si="23"/>
        <v>木</v>
      </c>
      <c r="M49" s="9" t="str">
        <f t="shared" si="23"/>
        <v>金</v>
      </c>
      <c r="N49" s="9" t="str">
        <f t="shared" si="23"/>
        <v>土</v>
      </c>
      <c r="O49" s="9" t="str">
        <f t="shared" si="23"/>
        <v>日</v>
      </c>
      <c r="P49" s="9" t="str">
        <f t="shared" si="23"/>
        <v>月</v>
      </c>
      <c r="Q49" s="9" t="str">
        <f t="shared" si="23"/>
        <v>火</v>
      </c>
      <c r="R49" s="9" t="str">
        <f t="shared" si="23"/>
        <v>水</v>
      </c>
      <c r="S49" s="9" t="str">
        <f t="shared" si="23"/>
        <v>木</v>
      </c>
      <c r="T49" s="9" t="str">
        <f t="shared" si="23"/>
        <v>金</v>
      </c>
      <c r="U49" s="9" t="str">
        <f t="shared" si="23"/>
        <v>土</v>
      </c>
      <c r="V49" s="9" t="str">
        <f t="shared" si="23"/>
        <v>日</v>
      </c>
      <c r="W49" s="9" t="str">
        <f t="shared" si="23"/>
        <v>月</v>
      </c>
      <c r="X49" s="9" t="str">
        <f t="shared" si="23"/>
        <v>火</v>
      </c>
      <c r="Y49" s="9" t="str">
        <f t="shared" si="23"/>
        <v>水</v>
      </c>
      <c r="Z49" s="9" t="str">
        <f t="shared" si="23"/>
        <v>木</v>
      </c>
      <c r="AA49" s="9" t="str">
        <f t="shared" si="23"/>
        <v>金</v>
      </c>
      <c r="AB49" s="9" t="str">
        <f t="shared" si="23"/>
        <v>土</v>
      </c>
      <c r="AC49" s="9" t="str">
        <f t="shared" si="23"/>
        <v>日</v>
      </c>
      <c r="AD49" s="9" t="str">
        <f t="shared" si="23"/>
        <v>月</v>
      </c>
      <c r="AE49" s="9" t="str">
        <f t="shared" si="23"/>
        <v>火</v>
      </c>
      <c r="AF49" s="9" t="str">
        <f t="shared" si="23"/>
        <v>水</v>
      </c>
      <c r="AG49" s="9" t="str">
        <f t="shared" si="23"/>
        <v/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 t="shared" ref="AM49" si="24">COUNT(C48:AG48)</f>
        <v>30</v>
      </c>
      <c r="AN49" s="84">
        <f t="shared" ref="AN49" si="25">AM49-AH49</f>
        <v>30</v>
      </c>
      <c r="AO49" s="84">
        <f>SUM(AN$7:AN53)</f>
        <v>181</v>
      </c>
      <c r="AP49" s="84">
        <f>COUNTIF(C52:AG52,"○")</f>
        <v>0</v>
      </c>
      <c r="AQ49" s="84">
        <f>SUM(AP$7:AP53)</f>
        <v>0</v>
      </c>
      <c r="AR49" s="84">
        <f>COUNTIF(C53:AG53,"○")</f>
        <v>0</v>
      </c>
      <c r="AS49" s="84">
        <f>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26">IFERROR(VLOOKUP(C48,祝日,3,FALSE),"")</f>
        <v/>
      </c>
      <c r="D51" s="30" t="str">
        <f t="shared" si="26"/>
        <v/>
      </c>
      <c r="E51" s="30" t="str">
        <f t="shared" si="26"/>
        <v/>
      </c>
      <c r="F51" s="31" t="str">
        <f t="shared" si="26"/>
        <v/>
      </c>
      <c r="G51" s="30" t="str">
        <f t="shared" si="26"/>
        <v/>
      </c>
      <c r="H51" s="30" t="str">
        <f t="shared" si="26"/>
        <v/>
      </c>
      <c r="I51" s="30" t="str">
        <f t="shared" si="26"/>
        <v/>
      </c>
      <c r="J51" s="30" t="str">
        <f t="shared" si="26"/>
        <v/>
      </c>
      <c r="K51" s="30" t="str">
        <f t="shared" si="26"/>
        <v/>
      </c>
      <c r="L51" s="30" t="str">
        <f t="shared" si="26"/>
        <v/>
      </c>
      <c r="M51" s="30" t="str">
        <f t="shared" si="26"/>
        <v/>
      </c>
      <c r="N51" s="30" t="str">
        <f t="shared" si="26"/>
        <v/>
      </c>
      <c r="O51" s="30" t="str">
        <f t="shared" si="26"/>
        <v/>
      </c>
      <c r="P51" s="30" t="str">
        <f t="shared" si="26"/>
        <v/>
      </c>
      <c r="Q51" s="30" t="str">
        <f t="shared" si="26"/>
        <v/>
      </c>
      <c r="R51" s="32" t="str">
        <f t="shared" si="26"/>
        <v/>
      </c>
      <c r="S51" s="30" t="str">
        <f t="shared" si="26"/>
        <v/>
      </c>
      <c r="T51" s="30" t="str">
        <f t="shared" si="26"/>
        <v/>
      </c>
      <c r="U51" s="30" t="str">
        <f t="shared" si="26"/>
        <v/>
      </c>
      <c r="V51" s="30" t="str">
        <f t="shared" si="26"/>
        <v/>
      </c>
      <c r="W51" s="30" t="str">
        <f t="shared" si="26"/>
        <v/>
      </c>
      <c r="X51" s="30" t="str">
        <f t="shared" si="26"/>
        <v/>
      </c>
      <c r="Y51" s="30" t="str">
        <f t="shared" si="26"/>
        <v/>
      </c>
      <c r="Z51" s="30" t="str">
        <f t="shared" si="26"/>
        <v/>
      </c>
      <c r="AA51" s="30" t="str">
        <f t="shared" si="26"/>
        <v/>
      </c>
      <c r="AB51" s="30" t="str">
        <f t="shared" si="26"/>
        <v/>
      </c>
      <c r="AC51" s="30" t="str">
        <f t="shared" si="26"/>
        <v/>
      </c>
      <c r="AD51" s="30" t="str">
        <f t="shared" si="26"/>
        <v/>
      </c>
      <c r="AE51" s="30" t="str">
        <f t="shared" si="26"/>
        <v>昭和の日</v>
      </c>
      <c r="AF51" s="30" t="str">
        <f t="shared" si="26"/>
        <v/>
      </c>
      <c r="AG51" s="30" t="str">
        <f t="shared" si="26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45778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45778</v>
      </c>
      <c r="D56" s="8">
        <f>IF(MONTH(DATE(YEAR(C56),MONTH(C56),DAY(C56)+1))=MONTH($C55),DATE(YEAR(C56),MONTH(C56),DAY(C56)+1),"")</f>
        <v>45779</v>
      </c>
      <c r="E56" s="8">
        <f t="shared" ref="E56:AG56" si="27">IF(MONTH(DATE(YEAR(D56),MONTH(D56),DAY(D56)+1))=MONTH($C55),DATE(YEAR(D56),MONTH(D56),DAY(D56)+1),"")</f>
        <v>45780</v>
      </c>
      <c r="F56" s="14">
        <f t="shared" si="27"/>
        <v>45781</v>
      </c>
      <c r="G56" s="8">
        <f t="shared" si="27"/>
        <v>45782</v>
      </c>
      <c r="H56" s="8">
        <f t="shared" si="27"/>
        <v>45783</v>
      </c>
      <c r="I56" s="8">
        <f t="shared" si="27"/>
        <v>45784</v>
      </c>
      <c r="J56" s="8">
        <f t="shared" si="27"/>
        <v>45785</v>
      </c>
      <c r="K56" s="8">
        <f t="shared" si="27"/>
        <v>45786</v>
      </c>
      <c r="L56" s="8">
        <f t="shared" si="27"/>
        <v>45787</v>
      </c>
      <c r="M56" s="8">
        <f t="shared" si="27"/>
        <v>45788</v>
      </c>
      <c r="N56" s="8">
        <f t="shared" si="27"/>
        <v>45789</v>
      </c>
      <c r="O56" s="8">
        <f t="shared" si="27"/>
        <v>45790</v>
      </c>
      <c r="P56" s="8">
        <f t="shared" si="27"/>
        <v>45791</v>
      </c>
      <c r="Q56" s="8">
        <f t="shared" si="27"/>
        <v>45792</v>
      </c>
      <c r="R56" s="8">
        <f t="shared" si="27"/>
        <v>45793</v>
      </c>
      <c r="S56" s="8">
        <f t="shared" si="27"/>
        <v>45794</v>
      </c>
      <c r="T56" s="8">
        <f t="shared" si="27"/>
        <v>45795</v>
      </c>
      <c r="U56" s="8">
        <f t="shared" si="27"/>
        <v>45796</v>
      </c>
      <c r="V56" s="8">
        <f t="shared" si="27"/>
        <v>45797</v>
      </c>
      <c r="W56" s="8">
        <f t="shared" si="27"/>
        <v>45798</v>
      </c>
      <c r="X56" s="8">
        <f t="shared" si="27"/>
        <v>45799</v>
      </c>
      <c r="Y56" s="8">
        <f t="shared" si="27"/>
        <v>45800</v>
      </c>
      <c r="Z56" s="8">
        <f t="shared" si="27"/>
        <v>45801</v>
      </c>
      <c r="AA56" s="8">
        <f t="shared" si="27"/>
        <v>45802</v>
      </c>
      <c r="AB56" s="8">
        <f t="shared" si="27"/>
        <v>45803</v>
      </c>
      <c r="AC56" s="8">
        <f t="shared" si="27"/>
        <v>45804</v>
      </c>
      <c r="AD56" s="8">
        <f t="shared" si="27"/>
        <v>45805</v>
      </c>
      <c r="AE56" s="8">
        <f t="shared" si="27"/>
        <v>45806</v>
      </c>
      <c r="AF56" s="8">
        <f t="shared" si="27"/>
        <v>45807</v>
      </c>
      <c r="AG56" s="8">
        <f t="shared" si="27"/>
        <v>45808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28">TEXT(C56,"aaa")</f>
        <v>木</v>
      </c>
      <c r="D57" s="9" t="str">
        <f t="shared" si="28"/>
        <v>金</v>
      </c>
      <c r="E57" s="9" t="str">
        <f t="shared" si="28"/>
        <v>土</v>
      </c>
      <c r="F57" s="15" t="str">
        <f t="shared" si="28"/>
        <v>日</v>
      </c>
      <c r="G57" s="9" t="str">
        <f t="shared" si="28"/>
        <v>月</v>
      </c>
      <c r="H57" s="9" t="str">
        <f t="shared" si="28"/>
        <v>火</v>
      </c>
      <c r="I57" s="9" t="str">
        <f t="shared" si="28"/>
        <v>水</v>
      </c>
      <c r="J57" s="9" t="str">
        <f t="shared" si="28"/>
        <v>木</v>
      </c>
      <c r="K57" s="9" t="str">
        <f t="shared" si="28"/>
        <v>金</v>
      </c>
      <c r="L57" s="9" t="str">
        <f t="shared" si="28"/>
        <v>土</v>
      </c>
      <c r="M57" s="9" t="str">
        <f t="shared" si="28"/>
        <v>日</v>
      </c>
      <c r="N57" s="9" t="str">
        <f t="shared" si="28"/>
        <v>月</v>
      </c>
      <c r="O57" s="9" t="str">
        <f t="shared" si="28"/>
        <v>火</v>
      </c>
      <c r="P57" s="9" t="str">
        <f t="shared" si="28"/>
        <v>水</v>
      </c>
      <c r="Q57" s="9" t="str">
        <f t="shared" si="28"/>
        <v>木</v>
      </c>
      <c r="R57" s="9" t="str">
        <f t="shared" si="28"/>
        <v>金</v>
      </c>
      <c r="S57" s="9" t="str">
        <f t="shared" si="28"/>
        <v>土</v>
      </c>
      <c r="T57" s="9" t="str">
        <f t="shared" si="28"/>
        <v>日</v>
      </c>
      <c r="U57" s="9" t="str">
        <f t="shared" si="28"/>
        <v>月</v>
      </c>
      <c r="V57" s="9" t="str">
        <f t="shared" si="28"/>
        <v>火</v>
      </c>
      <c r="W57" s="9" t="str">
        <f t="shared" si="28"/>
        <v>水</v>
      </c>
      <c r="X57" s="9" t="str">
        <f t="shared" si="28"/>
        <v>木</v>
      </c>
      <c r="Y57" s="9" t="str">
        <f t="shared" si="28"/>
        <v>金</v>
      </c>
      <c r="Z57" s="9" t="str">
        <f t="shared" si="28"/>
        <v>土</v>
      </c>
      <c r="AA57" s="9" t="str">
        <f t="shared" si="28"/>
        <v>日</v>
      </c>
      <c r="AB57" s="9" t="str">
        <f t="shared" si="28"/>
        <v>月</v>
      </c>
      <c r="AC57" s="9" t="str">
        <f t="shared" si="28"/>
        <v>火</v>
      </c>
      <c r="AD57" s="9" t="str">
        <f t="shared" si="28"/>
        <v>水</v>
      </c>
      <c r="AE57" s="9" t="str">
        <f t="shared" si="28"/>
        <v>木</v>
      </c>
      <c r="AF57" s="9" t="str">
        <f t="shared" si="28"/>
        <v>金</v>
      </c>
      <c r="AG57" s="9" t="str">
        <f t="shared" si="28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 t="shared" ref="AM57" si="29">COUNT(C56:AG56)</f>
        <v>31</v>
      </c>
      <c r="AN57" s="84">
        <f t="shared" ref="AN57" si="30">AM57-AH57</f>
        <v>31</v>
      </c>
      <c r="AO57" s="84">
        <f>SUM(AN$7:AN61)</f>
        <v>212</v>
      </c>
      <c r="AP57" s="84">
        <f>COUNTIF(C60:AG60,"○")</f>
        <v>0</v>
      </c>
      <c r="AQ57" s="84">
        <f>SUM(AP$7:AP61)</f>
        <v>0</v>
      </c>
      <c r="AR57" s="84">
        <f>COUNTIF(C61:AG61,"○")</f>
        <v>0</v>
      </c>
      <c r="AS57" s="84">
        <f>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31">IFERROR(VLOOKUP(C56,祝日,3,FALSE),"")</f>
        <v/>
      </c>
      <c r="D59" s="30" t="str">
        <f t="shared" si="31"/>
        <v/>
      </c>
      <c r="E59" s="30" t="str">
        <f t="shared" si="31"/>
        <v>憲法記念日</v>
      </c>
      <c r="F59" s="31" t="str">
        <f t="shared" si="31"/>
        <v>みどりの日</v>
      </c>
      <c r="G59" s="30" t="str">
        <f t="shared" si="31"/>
        <v>こどもの日</v>
      </c>
      <c r="H59" s="30" t="str">
        <f t="shared" si="31"/>
        <v>振替休日</v>
      </c>
      <c r="I59" s="30" t="str">
        <f t="shared" si="31"/>
        <v/>
      </c>
      <c r="J59" s="30" t="str">
        <f t="shared" si="31"/>
        <v/>
      </c>
      <c r="K59" s="30" t="str">
        <f t="shared" si="31"/>
        <v/>
      </c>
      <c r="L59" s="30" t="str">
        <f t="shared" si="31"/>
        <v/>
      </c>
      <c r="M59" s="30" t="str">
        <f t="shared" si="31"/>
        <v/>
      </c>
      <c r="N59" s="30" t="str">
        <f t="shared" si="31"/>
        <v/>
      </c>
      <c r="O59" s="30" t="str">
        <f t="shared" si="31"/>
        <v/>
      </c>
      <c r="P59" s="30" t="str">
        <f t="shared" si="31"/>
        <v/>
      </c>
      <c r="Q59" s="30" t="str">
        <f t="shared" si="31"/>
        <v/>
      </c>
      <c r="R59" s="32" t="str">
        <f t="shared" si="31"/>
        <v/>
      </c>
      <c r="S59" s="30" t="str">
        <f t="shared" si="31"/>
        <v/>
      </c>
      <c r="T59" s="30" t="str">
        <f t="shared" si="31"/>
        <v/>
      </c>
      <c r="U59" s="30" t="str">
        <f t="shared" si="31"/>
        <v/>
      </c>
      <c r="V59" s="30" t="str">
        <f t="shared" si="31"/>
        <v/>
      </c>
      <c r="W59" s="30" t="str">
        <f t="shared" si="31"/>
        <v/>
      </c>
      <c r="X59" s="30" t="str">
        <f t="shared" si="31"/>
        <v/>
      </c>
      <c r="Y59" s="30" t="str">
        <f t="shared" si="31"/>
        <v/>
      </c>
      <c r="Z59" s="30" t="str">
        <f t="shared" si="31"/>
        <v/>
      </c>
      <c r="AA59" s="30" t="str">
        <f t="shared" si="31"/>
        <v/>
      </c>
      <c r="AB59" s="30" t="str">
        <f t="shared" si="31"/>
        <v/>
      </c>
      <c r="AC59" s="30" t="str">
        <f t="shared" si="31"/>
        <v/>
      </c>
      <c r="AD59" s="30" t="str">
        <f t="shared" si="31"/>
        <v/>
      </c>
      <c r="AE59" s="30" t="str">
        <f t="shared" si="31"/>
        <v/>
      </c>
      <c r="AF59" s="30" t="str">
        <f t="shared" si="31"/>
        <v/>
      </c>
      <c r="AG59" s="30" t="str">
        <f t="shared" si="31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45809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45809</v>
      </c>
      <c r="D64" s="8">
        <f>IF(MONTH(DATE(YEAR(C64),MONTH(C64),DAY(C64)+1))=MONTH($C63),DATE(YEAR(C64),MONTH(C64),DAY(C64)+1),"")</f>
        <v>45810</v>
      </c>
      <c r="E64" s="8">
        <f t="shared" ref="E64:AG64" si="32">IF(MONTH(DATE(YEAR(D64),MONTH(D64),DAY(D64)+1))=MONTH($C63),DATE(YEAR(D64),MONTH(D64),DAY(D64)+1),"")</f>
        <v>45811</v>
      </c>
      <c r="F64" s="14">
        <f t="shared" si="32"/>
        <v>45812</v>
      </c>
      <c r="G64" s="8">
        <f t="shared" si="32"/>
        <v>45813</v>
      </c>
      <c r="H64" s="8">
        <f t="shared" si="32"/>
        <v>45814</v>
      </c>
      <c r="I64" s="8">
        <f t="shared" si="32"/>
        <v>45815</v>
      </c>
      <c r="J64" s="8">
        <f t="shared" si="32"/>
        <v>45816</v>
      </c>
      <c r="K64" s="8">
        <f t="shared" si="32"/>
        <v>45817</v>
      </c>
      <c r="L64" s="8">
        <f t="shared" si="32"/>
        <v>45818</v>
      </c>
      <c r="M64" s="8">
        <f t="shared" si="32"/>
        <v>45819</v>
      </c>
      <c r="N64" s="8">
        <f t="shared" si="32"/>
        <v>45820</v>
      </c>
      <c r="O64" s="8">
        <f t="shared" si="32"/>
        <v>45821</v>
      </c>
      <c r="P64" s="8">
        <f t="shared" si="32"/>
        <v>45822</v>
      </c>
      <c r="Q64" s="8">
        <f t="shared" si="32"/>
        <v>45823</v>
      </c>
      <c r="R64" s="8">
        <f t="shared" si="32"/>
        <v>45824</v>
      </c>
      <c r="S64" s="8">
        <f t="shared" si="32"/>
        <v>45825</v>
      </c>
      <c r="T64" s="8">
        <f t="shared" si="32"/>
        <v>45826</v>
      </c>
      <c r="U64" s="8">
        <f t="shared" si="32"/>
        <v>45827</v>
      </c>
      <c r="V64" s="8">
        <f t="shared" si="32"/>
        <v>45828</v>
      </c>
      <c r="W64" s="8">
        <f t="shared" si="32"/>
        <v>45829</v>
      </c>
      <c r="X64" s="8">
        <f t="shared" si="32"/>
        <v>45830</v>
      </c>
      <c r="Y64" s="8">
        <f t="shared" si="32"/>
        <v>45831</v>
      </c>
      <c r="Z64" s="8">
        <f t="shared" si="32"/>
        <v>45832</v>
      </c>
      <c r="AA64" s="8">
        <f t="shared" si="32"/>
        <v>45833</v>
      </c>
      <c r="AB64" s="8">
        <f t="shared" si="32"/>
        <v>45834</v>
      </c>
      <c r="AC64" s="8">
        <f t="shared" si="32"/>
        <v>45835</v>
      </c>
      <c r="AD64" s="8">
        <f t="shared" si="32"/>
        <v>45836</v>
      </c>
      <c r="AE64" s="8">
        <f t="shared" si="32"/>
        <v>45837</v>
      </c>
      <c r="AF64" s="8">
        <f t="shared" si="32"/>
        <v>45838</v>
      </c>
      <c r="AG64" s="8" t="str">
        <f t="shared" si="32"/>
        <v/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33">TEXT(C64,"aaa")</f>
        <v>日</v>
      </c>
      <c r="D65" s="9" t="str">
        <f t="shared" si="33"/>
        <v>月</v>
      </c>
      <c r="E65" s="9" t="str">
        <f t="shared" si="33"/>
        <v>火</v>
      </c>
      <c r="F65" s="15" t="str">
        <f t="shared" si="33"/>
        <v>水</v>
      </c>
      <c r="G65" s="9" t="str">
        <f t="shared" si="33"/>
        <v>木</v>
      </c>
      <c r="H65" s="9" t="str">
        <f t="shared" si="33"/>
        <v>金</v>
      </c>
      <c r="I65" s="9" t="str">
        <f t="shared" si="33"/>
        <v>土</v>
      </c>
      <c r="J65" s="9" t="str">
        <f t="shared" si="33"/>
        <v>日</v>
      </c>
      <c r="K65" s="9" t="str">
        <f t="shared" si="33"/>
        <v>月</v>
      </c>
      <c r="L65" s="9" t="str">
        <f t="shared" si="33"/>
        <v>火</v>
      </c>
      <c r="M65" s="9" t="str">
        <f t="shared" si="33"/>
        <v>水</v>
      </c>
      <c r="N65" s="9" t="str">
        <f t="shared" si="33"/>
        <v>木</v>
      </c>
      <c r="O65" s="9" t="str">
        <f t="shared" si="33"/>
        <v>金</v>
      </c>
      <c r="P65" s="9" t="str">
        <f t="shared" si="33"/>
        <v>土</v>
      </c>
      <c r="Q65" s="9" t="str">
        <f t="shared" si="33"/>
        <v>日</v>
      </c>
      <c r="R65" s="9" t="str">
        <f t="shared" si="33"/>
        <v>月</v>
      </c>
      <c r="S65" s="9" t="str">
        <f t="shared" si="33"/>
        <v>火</v>
      </c>
      <c r="T65" s="9" t="str">
        <f t="shared" si="33"/>
        <v>水</v>
      </c>
      <c r="U65" s="9" t="str">
        <f t="shared" si="33"/>
        <v>木</v>
      </c>
      <c r="V65" s="9" t="str">
        <f t="shared" si="33"/>
        <v>金</v>
      </c>
      <c r="W65" s="9" t="str">
        <f t="shared" si="33"/>
        <v>土</v>
      </c>
      <c r="X65" s="9" t="str">
        <f t="shared" si="33"/>
        <v>日</v>
      </c>
      <c r="Y65" s="9" t="str">
        <f t="shared" si="33"/>
        <v>月</v>
      </c>
      <c r="Z65" s="9" t="str">
        <f t="shared" si="33"/>
        <v>火</v>
      </c>
      <c r="AA65" s="9" t="str">
        <f t="shared" si="33"/>
        <v>水</v>
      </c>
      <c r="AB65" s="9" t="str">
        <f t="shared" si="33"/>
        <v>木</v>
      </c>
      <c r="AC65" s="9" t="str">
        <f t="shared" si="33"/>
        <v>金</v>
      </c>
      <c r="AD65" s="9" t="str">
        <f t="shared" si="33"/>
        <v>土</v>
      </c>
      <c r="AE65" s="9" t="str">
        <f t="shared" si="33"/>
        <v>日</v>
      </c>
      <c r="AF65" s="9" t="str">
        <f t="shared" si="33"/>
        <v>月</v>
      </c>
      <c r="AG65" s="9" t="str">
        <f t="shared" si="33"/>
        <v/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 t="shared" ref="AM65" si="34">COUNT(C64:AG64)</f>
        <v>30</v>
      </c>
      <c r="AN65" s="84">
        <f t="shared" ref="AN65" si="35">AM65-AH65</f>
        <v>30</v>
      </c>
      <c r="AO65" s="84">
        <f>SUM(AN$7:AN69)</f>
        <v>242</v>
      </c>
      <c r="AP65" s="84">
        <f>COUNTIF(C68:AG68,"○")</f>
        <v>0</v>
      </c>
      <c r="AQ65" s="84">
        <f>SUM(AP$7:AP69)</f>
        <v>0</v>
      </c>
      <c r="AR65" s="84">
        <f>COUNTIF(C69:AG69,"○")</f>
        <v>0</v>
      </c>
      <c r="AS65" s="84">
        <f>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36">IFERROR(VLOOKUP(C64,祝日,3,FALSE),"")</f>
        <v/>
      </c>
      <c r="D67" s="30" t="str">
        <f t="shared" si="36"/>
        <v/>
      </c>
      <c r="E67" s="30" t="str">
        <f t="shared" si="36"/>
        <v/>
      </c>
      <c r="F67" s="31" t="str">
        <f t="shared" si="36"/>
        <v/>
      </c>
      <c r="G67" s="30" t="str">
        <f t="shared" si="36"/>
        <v/>
      </c>
      <c r="H67" s="30" t="str">
        <f t="shared" si="36"/>
        <v/>
      </c>
      <c r="I67" s="30" t="str">
        <f t="shared" si="36"/>
        <v/>
      </c>
      <c r="J67" s="30" t="str">
        <f t="shared" si="36"/>
        <v/>
      </c>
      <c r="K67" s="30" t="str">
        <f t="shared" si="36"/>
        <v/>
      </c>
      <c r="L67" s="30" t="str">
        <f t="shared" si="36"/>
        <v/>
      </c>
      <c r="M67" s="30" t="str">
        <f t="shared" si="36"/>
        <v/>
      </c>
      <c r="N67" s="30" t="str">
        <f t="shared" si="36"/>
        <v/>
      </c>
      <c r="O67" s="30" t="str">
        <f t="shared" si="36"/>
        <v/>
      </c>
      <c r="P67" s="30" t="str">
        <f t="shared" si="36"/>
        <v/>
      </c>
      <c r="Q67" s="30" t="str">
        <f t="shared" si="36"/>
        <v/>
      </c>
      <c r="R67" s="32" t="str">
        <f t="shared" si="36"/>
        <v/>
      </c>
      <c r="S67" s="30" t="str">
        <f t="shared" si="36"/>
        <v/>
      </c>
      <c r="T67" s="30" t="str">
        <f t="shared" si="36"/>
        <v/>
      </c>
      <c r="U67" s="30" t="str">
        <f t="shared" si="36"/>
        <v/>
      </c>
      <c r="V67" s="30" t="str">
        <f t="shared" si="36"/>
        <v/>
      </c>
      <c r="W67" s="30" t="str">
        <f t="shared" si="36"/>
        <v/>
      </c>
      <c r="X67" s="30" t="str">
        <f t="shared" si="36"/>
        <v/>
      </c>
      <c r="Y67" s="30" t="str">
        <f t="shared" si="36"/>
        <v/>
      </c>
      <c r="Z67" s="30" t="str">
        <f t="shared" si="36"/>
        <v/>
      </c>
      <c r="AA67" s="30" t="str">
        <f t="shared" si="36"/>
        <v/>
      </c>
      <c r="AB67" s="30" t="str">
        <f t="shared" si="36"/>
        <v/>
      </c>
      <c r="AC67" s="30" t="str">
        <f t="shared" si="36"/>
        <v/>
      </c>
      <c r="AD67" s="30" t="str">
        <f t="shared" si="36"/>
        <v/>
      </c>
      <c r="AE67" s="30" t="str">
        <f t="shared" si="36"/>
        <v/>
      </c>
      <c r="AF67" s="30" t="str">
        <f t="shared" si="36"/>
        <v/>
      </c>
      <c r="AG67" s="30" t="str">
        <f t="shared" si="36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2">
    <mergeCell ref="B50:B51"/>
    <mergeCell ref="C55:AG55"/>
    <mergeCell ref="AN49:AN53"/>
    <mergeCell ref="AO49:AO53"/>
    <mergeCell ref="AP49:AP53"/>
    <mergeCell ref="AQ49:AQ53"/>
    <mergeCell ref="AR49:AR53"/>
    <mergeCell ref="B42:B43"/>
    <mergeCell ref="B66:B67"/>
    <mergeCell ref="C47:AG47"/>
    <mergeCell ref="AN41:AN45"/>
    <mergeCell ref="AO41:AO45"/>
    <mergeCell ref="AP41:AP45"/>
    <mergeCell ref="AQ41:AQ45"/>
    <mergeCell ref="AR41:AR45"/>
    <mergeCell ref="AK81:AL81"/>
    <mergeCell ref="AN65:AN69"/>
    <mergeCell ref="AO65:AO69"/>
    <mergeCell ref="AP65:AP69"/>
    <mergeCell ref="AQ65:AQ69"/>
    <mergeCell ref="AR65:AR69"/>
    <mergeCell ref="B58:B59"/>
    <mergeCell ref="C63:AG63"/>
    <mergeCell ref="AN57:AN61"/>
    <mergeCell ref="AO57:AO61"/>
    <mergeCell ref="AP57:AP61"/>
    <mergeCell ref="AQ57:AQ61"/>
    <mergeCell ref="AR57:AR61"/>
    <mergeCell ref="AS65:AS69"/>
    <mergeCell ref="AH65:AH69"/>
    <mergeCell ref="AI65:AI67"/>
    <mergeCell ref="AJ65:AJ67"/>
    <mergeCell ref="AK65:AK67"/>
    <mergeCell ref="AL65:AL67"/>
    <mergeCell ref="AM65:AM69"/>
    <mergeCell ref="AN63:AN64"/>
    <mergeCell ref="AO63:AO64"/>
    <mergeCell ref="AP63:AP64"/>
    <mergeCell ref="AQ63:AQ64"/>
    <mergeCell ref="AR63:AR64"/>
    <mergeCell ref="AS63:AS64"/>
    <mergeCell ref="AH63:AH64"/>
    <mergeCell ref="AI63:AJ64"/>
    <mergeCell ref="AK63:AL64"/>
    <mergeCell ref="AM63:AM64"/>
    <mergeCell ref="AS57:AS61"/>
    <mergeCell ref="AH57:AH61"/>
    <mergeCell ref="AI57:AI59"/>
    <mergeCell ref="AJ57:AJ59"/>
    <mergeCell ref="AK57:AK59"/>
    <mergeCell ref="AL57:AL59"/>
    <mergeCell ref="AM57:AM61"/>
    <mergeCell ref="AN55:AN56"/>
    <mergeCell ref="AO55:AO56"/>
    <mergeCell ref="AP55:AP56"/>
    <mergeCell ref="AQ55:AQ56"/>
    <mergeCell ref="AR55:AR56"/>
    <mergeCell ref="AS55:AS56"/>
    <mergeCell ref="AH55:AH56"/>
    <mergeCell ref="AI55:AJ56"/>
    <mergeCell ref="AK55:AL56"/>
    <mergeCell ref="AM55:AM56"/>
    <mergeCell ref="AS49:AS53"/>
    <mergeCell ref="AH49:AH53"/>
    <mergeCell ref="AI49:AI51"/>
    <mergeCell ref="AJ49:AJ51"/>
    <mergeCell ref="AK49:AK51"/>
    <mergeCell ref="AL49:AL51"/>
    <mergeCell ref="AM49:AM53"/>
    <mergeCell ref="AN47:AN48"/>
    <mergeCell ref="AO47:AO48"/>
    <mergeCell ref="AP47:AP48"/>
    <mergeCell ref="AQ47:AQ48"/>
    <mergeCell ref="AR47:AR48"/>
    <mergeCell ref="AS47:AS48"/>
    <mergeCell ref="AH47:AH48"/>
    <mergeCell ref="AI47:AJ48"/>
    <mergeCell ref="AK47:AL48"/>
    <mergeCell ref="AM47:AM48"/>
    <mergeCell ref="AS41:AS45"/>
    <mergeCell ref="AH41:AH45"/>
    <mergeCell ref="AI41:AI43"/>
    <mergeCell ref="AJ41:AJ43"/>
    <mergeCell ref="AK41:AK43"/>
    <mergeCell ref="AL41:AL43"/>
    <mergeCell ref="AM41:AM45"/>
    <mergeCell ref="AN39:AN40"/>
    <mergeCell ref="AO39:AO40"/>
    <mergeCell ref="AP39:AP40"/>
    <mergeCell ref="AQ39:AQ40"/>
    <mergeCell ref="AR39:AR40"/>
    <mergeCell ref="AS39:AS40"/>
    <mergeCell ref="B34:B35"/>
    <mergeCell ref="C39:AG39"/>
    <mergeCell ref="AH39:AH40"/>
    <mergeCell ref="AI39:AJ40"/>
    <mergeCell ref="AK39:AL40"/>
    <mergeCell ref="AM39:AM40"/>
    <mergeCell ref="AN33:AN37"/>
    <mergeCell ref="AO33:AO37"/>
    <mergeCell ref="AP33:AP37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M33:AM37"/>
    <mergeCell ref="AN31:AN32"/>
    <mergeCell ref="AO31:AO32"/>
    <mergeCell ref="AP31:AP32"/>
    <mergeCell ref="AQ31:AQ32"/>
    <mergeCell ref="AR31:AR32"/>
    <mergeCell ref="AS31:AS32"/>
    <mergeCell ref="B26:B27"/>
    <mergeCell ref="C31:AG31"/>
    <mergeCell ref="AH31:AH32"/>
    <mergeCell ref="AI31:AJ32"/>
    <mergeCell ref="AK31:AL32"/>
    <mergeCell ref="AM31:AM32"/>
    <mergeCell ref="AN25:AN29"/>
    <mergeCell ref="AO25:AO29"/>
    <mergeCell ref="AP25:AP29"/>
    <mergeCell ref="AQ25:AQ29"/>
    <mergeCell ref="AR25:AR29"/>
    <mergeCell ref="AS25:AS29"/>
    <mergeCell ref="AH25:AH29"/>
    <mergeCell ref="AI25:AI27"/>
    <mergeCell ref="AJ25:AJ27"/>
    <mergeCell ref="AK25:AK27"/>
    <mergeCell ref="AL25:AL27"/>
    <mergeCell ref="AM25:AM29"/>
    <mergeCell ref="B18:B19"/>
    <mergeCell ref="C23:AG23"/>
    <mergeCell ref="AH23:AH24"/>
    <mergeCell ref="AI23:AJ24"/>
    <mergeCell ref="AK23:AL24"/>
    <mergeCell ref="AM23:AM24"/>
    <mergeCell ref="AN17:AN21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Q15:AQ16"/>
    <mergeCell ref="AR15:AR16"/>
    <mergeCell ref="AS15:AS16"/>
    <mergeCell ref="AP9:AP13"/>
    <mergeCell ref="AQ9:AQ13"/>
    <mergeCell ref="AR9:AR13"/>
    <mergeCell ref="AS9:AS13"/>
    <mergeCell ref="AN23:AN24"/>
    <mergeCell ref="AO23:AO24"/>
    <mergeCell ref="AP23:AP24"/>
    <mergeCell ref="AQ23:AQ24"/>
    <mergeCell ref="AR23:AR24"/>
    <mergeCell ref="AS23:AS24"/>
    <mergeCell ref="AQ17:AQ21"/>
    <mergeCell ref="AR17:AR21"/>
    <mergeCell ref="AS17:AS21"/>
    <mergeCell ref="C15:AG15"/>
    <mergeCell ref="AH15:AH16"/>
    <mergeCell ref="AI15:AJ16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N9:AN13"/>
    <mergeCell ref="AO9:AO13"/>
    <mergeCell ref="AK7:AL8"/>
    <mergeCell ref="AM7:AM8"/>
    <mergeCell ref="AN7:AN8"/>
    <mergeCell ref="AO7:AO8"/>
    <mergeCell ref="AP7:AP8"/>
    <mergeCell ref="AQ7:AQ8"/>
    <mergeCell ref="AN15:AN16"/>
    <mergeCell ref="AO15:AO16"/>
    <mergeCell ref="AP15:AP16"/>
    <mergeCell ref="C7:AG7"/>
    <mergeCell ref="AH7:AH8"/>
    <mergeCell ref="AI7:AJ8"/>
    <mergeCell ref="B5:C5"/>
    <mergeCell ref="D5:E5"/>
    <mergeCell ref="F5:G5"/>
    <mergeCell ref="B10:B11"/>
    <mergeCell ref="M5:N5"/>
    <mergeCell ref="O5:P5"/>
    <mergeCell ref="AG5:AL5"/>
    <mergeCell ref="AJ3:AL3"/>
    <mergeCell ref="B4:C4"/>
    <mergeCell ref="B6:C6"/>
    <mergeCell ref="D6:E6"/>
    <mergeCell ref="F6:G6"/>
    <mergeCell ref="H6:I6"/>
    <mergeCell ref="K6:L6"/>
    <mergeCell ref="H5:I5"/>
    <mergeCell ref="K5:L5"/>
    <mergeCell ref="M6:N6"/>
    <mergeCell ref="D4:P4"/>
    <mergeCell ref="O6:P6"/>
    <mergeCell ref="X5:Z5"/>
  </mergeCells>
  <phoneticPr fontId="1"/>
  <conditionalFormatting sqref="C8:AG13">
    <cfRule type="expression" dxfId="242" priority="23">
      <formula>COUNTIF(祝日,C$8)=1</formula>
    </cfRule>
    <cfRule type="expression" dxfId="241" priority="26">
      <formula>WEEKDAY(C$8)=7</formula>
    </cfRule>
    <cfRule type="expression" dxfId="240" priority="27">
      <formula>WEEKDAY(C$8)=1</formula>
    </cfRule>
  </conditionalFormatting>
  <conditionalFormatting sqref="C16:AG21">
    <cfRule type="expression" dxfId="239" priority="22">
      <formula>COUNTIF(祝日,C$16)=1</formula>
    </cfRule>
    <cfRule type="expression" dxfId="238" priority="24">
      <formula>WEEKDAY(C$16)=7</formula>
    </cfRule>
    <cfRule type="expression" dxfId="237" priority="25">
      <formula>WEEKDAY(C$16)=1</formula>
    </cfRule>
  </conditionalFormatting>
  <conditionalFormatting sqref="C24:AG29">
    <cfRule type="expression" dxfId="236" priority="19" stopIfTrue="1">
      <formula>COUNTIF(祝日,C$24)=1</formula>
    </cfRule>
    <cfRule type="expression" dxfId="235" priority="20">
      <formula>WEEKDAY(C$24)=7</formula>
    </cfRule>
    <cfRule type="expression" dxfId="234" priority="21">
      <formula>WEEKDAY(C$24)=1</formula>
    </cfRule>
  </conditionalFormatting>
  <conditionalFormatting sqref="C32:AG37">
    <cfRule type="expression" dxfId="233" priority="16" stopIfTrue="1">
      <formula>COUNTIF(祝日,C$32)=1</formula>
    </cfRule>
    <cfRule type="expression" dxfId="232" priority="17">
      <formula>WEEKDAY(C$32)=7</formula>
    </cfRule>
    <cfRule type="expression" dxfId="231" priority="18">
      <formula>WEEKDAY(C$32)=1</formula>
    </cfRule>
  </conditionalFormatting>
  <conditionalFormatting sqref="C44:C45 C40:AG43">
    <cfRule type="expression" dxfId="230" priority="13" stopIfTrue="1">
      <formula>COUNTIF(祝日,C$40)=1</formula>
    </cfRule>
    <cfRule type="expression" dxfId="229" priority="14">
      <formula>WEEKDAY(C$40)=7</formula>
    </cfRule>
    <cfRule type="expression" dxfId="228" priority="15">
      <formula>WEEKDAY(C$40)=1</formula>
    </cfRule>
  </conditionalFormatting>
  <conditionalFormatting sqref="C48:AG53">
    <cfRule type="expression" dxfId="227" priority="10" stopIfTrue="1">
      <formula>COUNTIF(祝日,C$48)=1</formula>
    </cfRule>
    <cfRule type="expression" dxfId="226" priority="11">
      <formula>WEEKDAY(C$48)=7</formula>
    </cfRule>
    <cfRule type="expression" dxfId="225" priority="12">
      <formula>WEEKDAY(C$48)=1</formula>
    </cfRule>
  </conditionalFormatting>
  <conditionalFormatting sqref="C56:AG61">
    <cfRule type="expression" dxfId="224" priority="7" stopIfTrue="1">
      <formula>COUNTIF(祝日,C$56)=1</formula>
    </cfRule>
    <cfRule type="expression" dxfId="223" priority="8">
      <formula>WEEKDAY(C$56)=7</formula>
    </cfRule>
    <cfRule type="expression" dxfId="222" priority="9">
      <formula>WEEKDAY(C$56)=1</formula>
    </cfRule>
  </conditionalFormatting>
  <conditionalFormatting sqref="C64:AG69">
    <cfRule type="expression" dxfId="221" priority="4" stopIfTrue="1">
      <formula>COUNTIF(祝日,C$64)=1</formula>
    </cfRule>
    <cfRule type="expression" dxfId="220" priority="5">
      <formula>WEEKDAY(C$64)=7</formula>
    </cfRule>
    <cfRule type="expression" dxfId="219" priority="6">
      <formula>WEEKDAY(C$64)=1</formula>
    </cfRule>
  </conditionalFormatting>
  <conditionalFormatting sqref="D44:AG45">
    <cfRule type="expression" dxfId="218" priority="1" stopIfTrue="1">
      <formula>COUNTIF(祝日,D$40)=1</formula>
    </cfRule>
    <cfRule type="expression" dxfId="217" priority="2">
      <formula>WEEKDAY(D$40)=7</formula>
    </cfRule>
    <cfRule type="expression" dxfId="216" priority="3">
      <formula>WEEKDAY(D$40)=1</formula>
    </cfRule>
  </conditionalFormatting>
  <dataValidations disablePrompts="1" count="3">
    <dataValidation type="list" allowBlank="1" showInputMessage="1" showErrorMessage="1" sqref="C10:AG10 C18:AG18 C26:AG26 C34:AG34 C42:AG42 C50:AG50 C58:AG58 C66:AG66" xr:uid="{00000000-0002-0000-0100-00000000000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00000000-0002-0000-0100-000001000000}">
      <formula1>"○"</formula1>
    </dataValidation>
    <dataValidation type="list" allowBlank="1" showInputMessage="1" showErrorMessage="1" sqref="C12:AG12 C28:AG28 C36:AG36 C44:AG44 C52:AG52 C60:AG60 C68:AG68 C20:AG20" xr:uid="{00000000-0002-0000-0100-000002000000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29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(16ヶ月以内シート１)'!D4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(16ヶ月以内シート１)'!D5:E5</f>
        <v>2024</v>
      </c>
      <c r="E5" s="119"/>
      <c r="F5" s="120">
        <f>'別紙１ (16ヶ月以内シート１)'!F5:G5</f>
        <v>11</v>
      </c>
      <c r="G5" s="120"/>
      <c r="H5" s="121">
        <f>'別紙１ (16ヶ月以内シート１)'!H5:I5</f>
        <v>1</v>
      </c>
      <c r="I5" s="121"/>
      <c r="J5" s="3" t="s">
        <v>1</v>
      </c>
      <c r="K5" s="119">
        <f>'別紙１ (16ヶ月以内シート１)'!K5:L5</f>
        <v>2025</v>
      </c>
      <c r="L5" s="119"/>
      <c r="M5" s="120">
        <f>'別紙１ (16ヶ月以内シート１)'!M5:N5</f>
        <v>3</v>
      </c>
      <c r="N5" s="120"/>
      <c r="O5" s="121">
        <f>'別紙１ (16ヶ月以内シート１)'!O5:P5</f>
        <v>14</v>
      </c>
      <c r="P5" s="121"/>
      <c r="X5" s="122"/>
      <c r="Y5" s="122"/>
      <c r="Z5" s="122"/>
      <c r="AG5" s="36"/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(16ヶ月以内シート１)'!D5&amp;"/"&amp;'別紙１ (16ヶ月以内シート１)'!F5&amp;"/"&amp;'別紙１ (16ヶ月以内シート１)'!H5,8))</f>
        <v>2025</v>
      </c>
      <c r="E6" s="119"/>
      <c r="F6" s="120">
        <f>MONTH(EDATE('別紙１ (16ヶ月以内シート１)'!D5&amp;"/"&amp;'別紙１ (16ヶ月以内シート１)'!F5&amp;"/"&amp;'別紙１ (16ヶ月以内シート１)'!H5,8))</f>
        <v>7</v>
      </c>
      <c r="G6" s="120"/>
      <c r="H6" s="121"/>
      <c r="I6" s="121"/>
      <c r="J6" s="3" t="s">
        <v>1</v>
      </c>
      <c r="K6" s="119">
        <f>YEAR(EDATE(D5&amp;"/"&amp;F5&amp;"/"&amp;H5,15))</f>
        <v>2026</v>
      </c>
      <c r="L6" s="119"/>
      <c r="M6" s="120">
        <f>MONTH(EDATE(D5&amp;"/"&amp;F5&amp;"/"&amp;H5,15))</f>
        <v>2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45839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45839</v>
      </c>
      <c r="D8" s="8">
        <f>IF(MONTH(DATE(YEAR(C8),MONTH(C8),DAY(C8)+1))=MONTH($C7),DATE(YEAR(C8),MONTH(C8),DAY(C8)+1),"")</f>
        <v>45840</v>
      </c>
      <c r="E8" s="8">
        <f t="shared" ref="E8:AC8" si="0">IF(MONTH(DATE(YEAR(D8),MONTH(D8),DAY(D8)+1))=MONTH($C$7),DATE(YEAR(D8),MONTH(D8),DAY(D8)+1),"")</f>
        <v>45841</v>
      </c>
      <c r="F8" s="26">
        <f t="shared" si="0"/>
        <v>45842</v>
      </c>
      <c r="G8" s="8">
        <f t="shared" si="0"/>
        <v>45843</v>
      </c>
      <c r="H8" s="8">
        <f t="shared" si="0"/>
        <v>45844</v>
      </c>
      <c r="I8" s="8">
        <f t="shared" si="0"/>
        <v>45845</v>
      </c>
      <c r="J8" s="8">
        <f t="shared" si="0"/>
        <v>45846</v>
      </c>
      <c r="K8" s="8">
        <f t="shared" si="0"/>
        <v>45847</v>
      </c>
      <c r="L8" s="8">
        <f t="shared" si="0"/>
        <v>45848</v>
      </c>
      <c r="M8" s="8">
        <f t="shared" si="0"/>
        <v>45849</v>
      </c>
      <c r="N8" s="8">
        <f t="shared" si="0"/>
        <v>45850</v>
      </c>
      <c r="O8" s="8">
        <f t="shared" si="0"/>
        <v>45851</v>
      </c>
      <c r="P8" s="8">
        <f t="shared" si="0"/>
        <v>45852</v>
      </c>
      <c r="Q8" s="8">
        <f t="shared" si="0"/>
        <v>45853</v>
      </c>
      <c r="R8" s="8">
        <f t="shared" si="0"/>
        <v>45854</v>
      </c>
      <c r="S8" s="8">
        <f t="shared" si="0"/>
        <v>45855</v>
      </c>
      <c r="T8" s="8">
        <f t="shared" si="0"/>
        <v>45856</v>
      </c>
      <c r="U8" s="8">
        <f t="shared" si="0"/>
        <v>45857</v>
      </c>
      <c r="V8" s="8">
        <f t="shared" si="0"/>
        <v>45858</v>
      </c>
      <c r="W8" s="8">
        <f t="shared" si="0"/>
        <v>45859</v>
      </c>
      <c r="X8" s="8">
        <f t="shared" si="0"/>
        <v>45860</v>
      </c>
      <c r="Y8" s="8">
        <f t="shared" si="0"/>
        <v>45861</v>
      </c>
      <c r="Z8" s="8">
        <f t="shared" si="0"/>
        <v>45862</v>
      </c>
      <c r="AA8" s="8">
        <f t="shared" si="0"/>
        <v>45863</v>
      </c>
      <c r="AB8" s="8">
        <f t="shared" si="0"/>
        <v>45864</v>
      </c>
      <c r="AC8" s="8">
        <f t="shared" si="0"/>
        <v>45865</v>
      </c>
      <c r="AD8" s="8">
        <f>IF(MONTH(DATE(YEAR(AC8),MONTH(AC8),DAY(AC8)+1))=MONTH($C$7),DATE(YEAR(AC8),MONTH(AC8),DAY(AC8)+1),"")</f>
        <v>45866</v>
      </c>
      <c r="AE8" s="8">
        <f>IF(MONTH(DATE(YEAR(AD8),MONTH(AD8),DAY(AD8)+1))=MONTH($C$7),DATE(YEAR(AD8),MONTH(AD8),DAY(AD8)+1),"")</f>
        <v>45867</v>
      </c>
      <c r="AF8" s="8">
        <f t="shared" ref="AF8:AG8" si="1">IF(MONTH(DATE(YEAR(AE8),MONTH(AE8),DAY(AE8)+1))=MONTH($C$7),DATE(YEAR(AE8),MONTH(AE8),DAY(AE8)+1),"")</f>
        <v>45868</v>
      </c>
      <c r="AG8" s="8">
        <f t="shared" si="1"/>
        <v>45869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>TEXT(C8,"aaa")</f>
        <v>火</v>
      </c>
      <c r="D9" s="9" t="str">
        <f t="shared" ref="D9:AG9" si="2">TEXT(D8,"aaa")</f>
        <v>水</v>
      </c>
      <c r="E9" s="9" t="str">
        <f t="shared" si="2"/>
        <v>木</v>
      </c>
      <c r="F9" s="10" t="str">
        <f t="shared" si="2"/>
        <v>金</v>
      </c>
      <c r="G9" s="9" t="str">
        <f t="shared" si="2"/>
        <v>土</v>
      </c>
      <c r="H9" s="9" t="str">
        <f t="shared" si="2"/>
        <v>日</v>
      </c>
      <c r="I9" s="9" t="str">
        <f t="shared" si="2"/>
        <v>月</v>
      </c>
      <c r="J9" s="9" t="str">
        <f t="shared" si="2"/>
        <v>火</v>
      </c>
      <c r="K9" s="9" t="str">
        <f t="shared" si="2"/>
        <v>水</v>
      </c>
      <c r="L9" s="9" t="str">
        <f t="shared" si="2"/>
        <v>木</v>
      </c>
      <c r="M9" s="9" t="str">
        <f t="shared" si="2"/>
        <v>金</v>
      </c>
      <c r="N9" s="9" t="str">
        <f t="shared" si="2"/>
        <v>土</v>
      </c>
      <c r="O9" s="9" t="str">
        <f t="shared" si="2"/>
        <v>日</v>
      </c>
      <c r="P9" s="9" t="str">
        <f t="shared" si="2"/>
        <v>月</v>
      </c>
      <c r="Q9" s="9" t="str">
        <f t="shared" si="2"/>
        <v>火</v>
      </c>
      <c r="R9" s="9" t="str">
        <f t="shared" si="2"/>
        <v>水</v>
      </c>
      <c r="S9" s="9" t="str">
        <f t="shared" si="2"/>
        <v>木</v>
      </c>
      <c r="T9" s="9" t="str">
        <f t="shared" si="2"/>
        <v>金</v>
      </c>
      <c r="U9" s="9" t="str">
        <f t="shared" si="2"/>
        <v>土</v>
      </c>
      <c r="V9" s="9" t="str">
        <f t="shared" si="2"/>
        <v>日</v>
      </c>
      <c r="W9" s="9" t="str">
        <f t="shared" si="2"/>
        <v>月</v>
      </c>
      <c r="X9" s="9" t="str">
        <f t="shared" si="2"/>
        <v>火</v>
      </c>
      <c r="Y9" s="9" t="str">
        <f t="shared" si="2"/>
        <v>水</v>
      </c>
      <c r="Z9" s="9" t="str">
        <f t="shared" si="2"/>
        <v>木</v>
      </c>
      <c r="AA9" s="9" t="str">
        <f t="shared" si="2"/>
        <v>金</v>
      </c>
      <c r="AB9" s="9" t="str">
        <f t="shared" si="2"/>
        <v>土</v>
      </c>
      <c r="AC9" s="9" t="str">
        <f t="shared" si="2"/>
        <v>日</v>
      </c>
      <c r="AD9" s="9" t="str">
        <f t="shared" si="2"/>
        <v>月</v>
      </c>
      <c r="AE9" s="9" t="str">
        <f t="shared" si="2"/>
        <v>火</v>
      </c>
      <c r="AF9" s="9" t="str">
        <f t="shared" si="2"/>
        <v>水</v>
      </c>
      <c r="AG9" s="9" t="str">
        <f t="shared" si="2"/>
        <v>木</v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31</v>
      </c>
      <c r="AO9" s="84">
        <f>'別紙１ (16ヶ月以内シート１)'!AO65+SUM(AN$7:AN13)</f>
        <v>273</v>
      </c>
      <c r="AP9" s="84">
        <f>COUNTIF(C12:AG12,"○")</f>
        <v>0</v>
      </c>
      <c r="AQ9" s="84">
        <f>'別紙１ (16ヶ月以内シート１)'!AQ65+SUM(AP$7:AP13)</f>
        <v>0</v>
      </c>
      <c r="AR9" s="84">
        <f>COUNTIF(C13:AG13,"○")</f>
        <v>0</v>
      </c>
      <c r="AS9" s="84">
        <f>'別紙１ (16ヶ月以内シート１)'!AS65+SUM(AR$7:AR13)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3">IFERROR(VLOOKUP(C8,祝日,3,FALSE),"")</f>
        <v/>
      </c>
      <c r="D11" s="30" t="str">
        <f t="shared" si="3"/>
        <v/>
      </c>
      <c r="E11" s="30" t="str">
        <f t="shared" si="3"/>
        <v/>
      </c>
      <c r="F11" s="32" t="str">
        <f t="shared" si="3"/>
        <v/>
      </c>
      <c r="G11" s="30" t="str">
        <f t="shared" si="3"/>
        <v/>
      </c>
      <c r="H11" s="30" t="str">
        <f t="shared" si="3"/>
        <v/>
      </c>
      <c r="I11" s="30" t="str">
        <f t="shared" si="3"/>
        <v/>
      </c>
      <c r="J11" s="30" t="str">
        <f t="shared" si="3"/>
        <v/>
      </c>
      <c r="K11" s="30" t="str">
        <f t="shared" si="3"/>
        <v/>
      </c>
      <c r="L11" s="30" t="str">
        <f t="shared" si="3"/>
        <v/>
      </c>
      <c r="M11" s="30" t="str">
        <f t="shared" si="3"/>
        <v/>
      </c>
      <c r="N11" s="30" t="str">
        <f t="shared" si="3"/>
        <v/>
      </c>
      <c r="O11" s="30" t="str">
        <f t="shared" si="3"/>
        <v/>
      </c>
      <c r="P11" s="30" t="str">
        <f t="shared" si="3"/>
        <v/>
      </c>
      <c r="Q11" s="30" t="str">
        <f t="shared" si="3"/>
        <v/>
      </c>
      <c r="R11" s="30" t="str">
        <f t="shared" si="3"/>
        <v/>
      </c>
      <c r="S11" s="30" t="str">
        <f t="shared" si="3"/>
        <v/>
      </c>
      <c r="T11" s="30" t="str">
        <f t="shared" si="3"/>
        <v/>
      </c>
      <c r="U11" s="30" t="str">
        <f t="shared" si="3"/>
        <v/>
      </c>
      <c r="V11" s="30" t="str">
        <f t="shared" si="3"/>
        <v/>
      </c>
      <c r="W11" s="30" t="str">
        <f t="shared" si="3"/>
        <v>海の日</v>
      </c>
      <c r="X11" s="30" t="str">
        <f t="shared" si="3"/>
        <v/>
      </c>
      <c r="Y11" s="30" t="str">
        <f t="shared" si="3"/>
        <v/>
      </c>
      <c r="Z11" s="32" t="str">
        <f t="shared" si="3"/>
        <v/>
      </c>
      <c r="AA11" s="30" t="str">
        <f t="shared" si="3"/>
        <v/>
      </c>
      <c r="AB11" s="30" t="str">
        <f t="shared" si="3"/>
        <v/>
      </c>
      <c r="AC11" s="30" t="str">
        <f t="shared" si="3"/>
        <v/>
      </c>
      <c r="AD11" s="30" t="str">
        <f t="shared" si="3"/>
        <v/>
      </c>
      <c r="AE11" s="30" t="str">
        <f t="shared" si="3"/>
        <v/>
      </c>
      <c r="AF11" s="30" t="str">
        <f t="shared" si="3"/>
        <v/>
      </c>
      <c r="AG11" s="30" t="str">
        <f t="shared" si="3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45870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45870</v>
      </c>
      <c r="D16" s="8">
        <f>IF(MONTH(DATE(YEAR(C16),MONTH(C16),DAY(C16)+1))=MONTH($C15),DATE(YEAR(C16),MONTH(C16),DAY(C16)+1),"")</f>
        <v>45871</v>
      </c>
      <c r="E16" s="8">
        <f t="shared" ref="E16:AG16" si="4">IF(MONTH(DATE(YEAR(D16),MONTH(D16),DAY(D16)+1))=MONTH($C15),DATE(YEAR(D16),MONTH(D16),DAY(D16)+1),"")</f>
        <v>45872</v>
      </c>
      <c r="F16" s="8">
        <f t="shared" si="4"/>
        <v>45873</v>
      </c>
      <c r="G16" s="8">
        <f t="shared" si="4"/>
        <v>45874</v>
      </c>
      <c r="H16" s="8">
        <f t="shared" si="4"/>
        <v>45875</v>
      </c>
      <c r="I16" s="8">
        <f t="shared" si="4"/>
        <v>45876</v>
      </c>
      <c r="J16" s="8">
        <f t="shared" si="4"/>
        <v>45877</v>
      </c>
      <c r="K16" s="8">
        <f t="shared" si="4"/>
        <v>45878</v>
      </c>
      <c r="L16" s="8">
        <f t="shared" si="4"/>
        <v>45879</v>
      </c>
      <c r="M16" s="8">
        <f t="shared" si="4"/>
        <v>45880</v>
      </c>
      <c r="N16" s="8">
        <f t="shared" si="4"/>
        <v>45881</v>
      </c>
      <c r="O16" s="8">
        <f t="shared" si="4"/>
        <v>45882</v>
      </c>
      <c r="P16" s="8">
        <f t="shared" si="4"/>
        <v>45883</v>
      </c>
      <c r="Q16" s="8">
        <f t="shared" si="4"/>
        <v>45884</v>
      </c>
      <c r="R16" s="8">
        <f t="shared" si="4"/>
        <v>45885</v>
      </c>
      <c r="S16" s="8">
        <f t="shared" si="4"/>
        <v>45886</v>
      </c>
      <c r="T16" s="8">
        <f t="shared" si="4"/>
        <v>45887</v>
      </c>
      <c r="U16" s="8">
        <f t="shared" si="4"/>
        <v>45888</v>
      </c>
      <c r="V16" s="8">
        <f t="shared" si="4"/>
        <v>45889</v>
      </c>
      <c r="W16" s="8">
        <f t="shared" si="4"/>
        <v>45890</v>
      </c>
      <c r="X16" s="8">
        <f t="shared" si="4"/>
        <v>45891</v>
      </c>
      <c r="Y16" s="8">
        <f t="shared" si="4"/>
        <v>45892</v>
      </c>
      <c r="Z16" s="8">
        <f t="shared" si="4"/>
        <v>45893</v>
      </c>
      <c r="AA16" s="8">
        <f t="shared" si="4"/>
        <v>45894</v>
      </c>
      <c r="AB16" s="8">
        <f t="shared" si="4"/>
        <v>45895</v>
      </c>
      <c r="AC16" s="8">
        <f t="shared" si="4"/>
        <v>45896</v>
      </c>
      <c r="AD16" s="8">
        <f t="shared" si="4"/>
        <v>45897</v>
      </c>
      <c r="AE16" s="8">
        <f t="shared" si="4"/>
        <v>45898</v>
      </c>
      <c r="AF16" s="8">
        <f t="shared" si="4"/>
        <v>45899</v>
      </c>
      <c r="AG16" s="8">
        <f t="shared" si="4"/>
        <v>45900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5">TEXT(C16,"aaa")</f>
        <v>金</v>
      </c>
      <c r="D17" s="9" t="str">
        <f t="shared" si="5"/>
        <v>土</v>
      </c>
      <c r="E17" s="9" t="str">
        <f t="shared" si="5"/>
        <v>日</v>
      </c>
      <c r="F17" s="9" t="str">
        <f t="shared" si="5"/>
        <v>月</v>
      </c>
      <c r="G17" s="9" t="str">
        <f t="shared" si="5"/>
        <v>火</v>
      </c>
      <c r="H17" s="9" t="str">
        <f t="shared" si="5"/>
        <v>水</v>
      </c>
      <c r="I17" s="9" t="str">
        <f t="shared" si="5"/>
        <v>木</v>
      </c>
      <c r="J17" s="9" t="str">
        <f t="shared" si="5"/>
        <v>金</v>
      </c>
      <c r="K17" s="9" t="str">
        <f t="shared" si="5"/>
        <v>土</v>
      </c>
      <c r="L17" s="9" t="str">
        <f t="shared" si="5"/>
        <v>日</v>
      </c>
      <c r="M17" s="9" t="str">
        <f t="shared" si="5"/>
        <v>月</v>
      </c>
      <c r="N17" s="9" t="str">
        <f t="shared" si="5"/>
        <v>火</v>
      </c>
      <c r="O17" s="9" t="str">
        <f t="shared" si="5"/>
        <v>水</v>
      </c>
      <c r="P17" s="9" t="str">
        <f t="shared" si="5"/>
        <v>木</v>
      </c>
      <c r="Q17" s="9" t="str">
        <f t="shared" si="5"/>
        <v>金</v>
      </c>
      <c r="R17" s="9" t="str">
        <f t="shared" si="5"/>
        <v>土</v>
      </c>
      <c r="S17" s="9" t="str">
        <f t="shared" si="5"/>
        <v>日</v>
      </c>
      <c r="T17" s="9" t="str">
        <f t="shared" si="5"/>
        <v>月</v>
      </c>
      <c r="U17" s="9" t="str">
        <f t="shared" si="5"/>
        <v>火</v>
      </c>
      <c r="V17" s="9" t="str">
        <f t="shared" si="5"/>
        <v>水</v>
      </c>
      <c r="W17" s="9" t="str">
        <f t="shared" si="5"/>
        <v>木</v>
      </c>
      <c r="X17" s="9" t="str">
        <f t="shared" si="5"/>
        <v>金</v>
      </c>
      <c r="Y17" s="9" t="str">
        <f t="shared" si="5"/>
        <v>土</v>
      </c>
      <c r="Z17" s="9" t="str">
        <f t="shared" si="5"/>
        <v>日</v>
      </c>
      <c r="AA17" s="9" t="str">
        <f t="shared" si="5"/>
        <v>月</v>
      </c>
      <c r="AB17" s="9" t="str">
        <f t="shared" si="5"/>
        <v>火</v>
      </c>
      <c r="AC17" s="9" t="str">
        <f t="shared" si="5"/>
        <v>水</v>
      </c>
      <c r="AD17" s="9" t="str">
        <f t="shared" si="5"/>
        <v>木</v>
      </c>
      <c r="AE17" s="9" t="str">
        <f t="shared" si="5"/>
        <v>金</v>
      </c>
      <c r="AF17" s="9" t="str">
        <f t="shared" si="5"/>
        <v>土</v>
      </c>
      <c r="AG17" s="9" t="str">
        <f t="shared" si="5"/>
        <v>日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'別紙１ (16ヶ月以内シート１)'!AO65+SUM(AN$7:AN21)</f>
        <v>304</v>
      </c>
      <c r="AP17" s="84">
        <f>COUNTIF(C20:AG20,"○")</f>
        <v>0</v>
      </c>
      <c r="AQ17" s="84">
        <f>'別紙１ (16ヶ月以内シート１)'!AQ65+SUM(AP$7:AP21)</f>
        <v>0</v>
      </c>
      <c r="AR17" s="84">
        <f>COUNTIF(C21:AG21,"○")</f>
        <v>0</v>
      </c>
      <c r="AS17" s="84">
        <f>'別紙１ (16ヶ月以内シート１)'!AS65+SUM(AR$7:AR21)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6">IFERROR(VLOOKUP(C16,祝日,3,FALSE),"")</f>
        <v/>
      </c>
      <c r="D19" s="32" t="str">
        <f t="shared" si="6"/>
        <v/>
      </c>
      <c r="E19" s="32" t="str">
        <f t="shared" si="6"/>
        <v/>
      </c>
      <c r="F19" s="32" t="str">
        <f t="shared" si="6"/>
        <v/>
      </c>
      <c r="G19" s="32" t="str">
        <f t="shared" si="6"/>
        <v/>
      </c>
      <c r="H19" s="32" t="str">
        <f t="shared" si="6"/>
        <v>平和記念日</v>
      </c>
      <c r="I19" s="32" t="str">
        <f t="shared" si="6"/>
        <v/>
      </c>
      <c r="J19" s="32" t="str">
        <f t="shared" si="6"/>
        <v/>
      </c>
      <c r="K19" s="32" t="str">
        <f t="shared" si="6"/>
        <v/>
      </c>
      <c r="L19" s="32" t="str">
        <f t="shared" si="6"/>
        <v/>
      </c>
      <c r="M19" s="32" t="str">
        <f t="shared" si="6"/>
        <v>山の日</v>
      </c>
      <c r="N19" s="32" t="str">
        <f t="shared" si="6"/>
        <v/>
      </c>
      <c r="O19" s="32" t="str">
        <f>IFERROR(VLOOKUP(O16,祝日,3,FALSE),"")</f>
        <v/>
      </c>
      <c r="P19" s="32" t="str">
        <f t="shared" si="6"/>
        <v/>
      </c>
      <c r="Q19" s="32" t="str">
        <f t="shared" si="6"/>
        <v/>
      </c>
      <c r="R19" s="32" t="str">
        <f t="shared" si="6"/>
        <v/>
      </c>
      <c r="S19" s="32" t="str">
        <f t="shared" si="6"/>
        <v/>
      </c>
      <c r="T19" s="32" t="str">
        <f t="shared" si="6"/>
        <v/>
      </c>
      <c r="U19" s="32" t="str">
        <f t="shared" si="6"/>
        <v/>
      </c>
      <c r="V19" s="32" t="str">
        <f t="shared" si="6"/>
        <v/>
      </c>
      <c r="W19" s="32" t="str">
        <f t="shared" si="6"/>
        <v/>
      </c>
      <c r="X19" s="32" t="str">
        <f t="shared" si="6"/>
        <v/>
      </c>
      <c r="Y19" s="32" t="str">
        <f t="shared" si="6"/>
        <v/>
      </c>
      <c r="Z19" s="32" t="str">
        <f t="shared" si="6"/>
        <v/>
      </c>
      <c r="AA19" s="32" t="str">
        <f t="shared" si="6"/>
        <v/>
      </c>
      <c r="AB19" s="32" t="str">
        <f t="shared" si="6"/>
        <v/>
      </c>
      <c r="AC19" s="32" t="str">
        <f t="shared" si="6"/>
        <v/>
      </c>
      <c r="AD19" s="32" t="str">
        <f t="shared" si="6"/>
        <v/>
      </c>
      <c r="AE19" s="32" t="str">
        <f t="shared" si="6"/>
        <v/>
      </c>
      <c r="AF19" s="32" t="str">
        <f t="shared" si="6"/>
        <v/>
      </c>
      <c r="AG19" s="32" t="str">
        <f t="shared" si="6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45901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45901</v>
      </c>
      <c r="D24" s="8">
        <f>IF(MONTH(DATE(YEAR(C24),MONTH(C24),DAY(C24)+1))=MONTH($C23),DATE(YEAR(C24),MONTH(C24),DAY(C24)+1),"")</f>
        <v>45902</v>
      </c>
      <c r="E24" s="8">
        <f t="shared" ref="E24:AG24" si="7">IF(MONTH(DATE(YEAR(D24),MONTH(D24),DAY(D24)+1))=MONTH($C23),DATE(YEAR(D24),MONTH(D24),DAY(D24)+1),"")</f>
        <v>45903</v>
      </c>
      <c r="F24" s="14">
        <f t="shared" si="7"/>
        <v>45904</v>
      </c>
      <c r="G24" s="8">
        <f t="shared" si="7"/>
        <v>45905</v>
      </c>
      <c r="H24" s="8">
        <f t="shared" si="7"/>
        <v>45906</v>
      </c>
      <c r="I24" s="8">
        <f t="shared" si="7"/>
        <v>45907</v>
      </c>
      <c r="J24" s="8">
        <f t="shared" si="7"/>
        <v>45908</v>
      </c>
      <c r="K24" s="8">
        <f t="shared" si="7"/>
        <v>45909</v>
      </c>
      <c r="L24" s="8">
        <f t="shared" si="7"/>
        <v>45910</v>
      </c>
      <c r="M24" s="8">
        <f t="shared" si="7"/>
        <v>45911</v>
      </c>
      <c r="N24" s="8">
        <f t="shared" si="7"/>
        <v>45912</v>
      </c>
      <c r="O24" s="8">
        <f t="shared" si="7"/>
        <v>45913</v>
      </c>
      <c r="P24" s="8">
        <f t="shared" si="7"/>
        <v>45914</v>
      </c>
      <c r="Q24" s="8">
        <f t="shared" si="7"/>
        <v>45915</v>
      </c>
      <c r="R24" s="8">
        <f t="shared" si="7"/>
        <v>45916</v>
      </c>
      <c r="S24" s="8">
        <f t="shared" si="7"/>
        <v>45917</v>
      </c>
      <c r="T24" s="8">
        <f t="shared" si="7"/>
        <v>45918</v>
      </c>
      <c r="U24" s="8">
        <f t="shared" si="7"/>
        <v>45919</v>
      </c>
      <c r="V24" s="8">
        <f t="shared" si="7"/>
        <v>45920</v>
      </c>
      <c r="W24" s="8">
        <f t="shared" si="7"/>
        <v>45921</v>
      </c>
      <c r="X24" s="8">
        <f t="shared" si="7"/>
        <v>45922</v>
      </c>
      <c r="Y24" s="8">
        <f t="shared" si="7"/>
        <v>45923</v>
      </c>
      <c r="Z24" s="8">
        <f t="shared" si="7"/>
        <v>45924</v>
      </c>
      <c r="AA24" s="8">
        <f t="shared" si="7"/>
        <v>45925</v>
      </c>
      <c r="AB24" s="8">
        <f t="shared" si="7"/>
        <v>45926</v>
      </c>
      <c r="AC24" s="8">
        <f t="shared" si="7"/>
        <v>45927</v>
      </c>
      <c r="AD24" s="8">
        <f t="shared" si="7"/>
        <v>45928</v>
      </c>
      <c r="AE24" s="8">
        <f t="shared" si="7"/>
        <v>45929</v>
      </c>
      <c r="AF24" s="8">
        <f t="shared" si="7"/>
        <v>45930</v>
      </c>
      <c r="AG24" s="8" t="str">
        <f t="shared" si="7"/>
        <v/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8">TEXT(C24,"aaa")</f>
        <v>月</v>
      </c>
      <c r="D25" s="9" t="str">
        <f t="shared" si="8"/>
        <v>火</v>
      </c>
      <c r="E25" s="9" t="str">
        <f t="shared" si="8"/>
        <v>水</v>
      </c>
      <c r="F25" s="15" t="str">
        <f t="shared" si="8"/>
        <v>木</v>
      </c>
      <c r="G25" s="9" t="str">
        <f t="shared" si="8"/>
        <v>金</v>
      </c>
      <c r="H25" s="9" t="str">
        <f t="shared" si="8"/>
        <v>土</v>
      </c>
      <c r="I25" s="9" t="str">
        <f t="shared" si="8"/>
        <v>日</v>
      </c>
      <c r="J25" s="9" t="str">
        <f t="shared" si="8"/>
        <v>月</v>
      </c>
      <c r="K25" s="9" t="str">
        <f t="shared" si="8"/>
        <v>火</v>
      </c>
      <c r="L25" s="9" t="str">
        <f t="shared" si="8"/>
        <v>水</v>
      </c>
      <c r="M25" s="9" t="str">
        <f t="shared" si="8"/>
        <v>木</v>
      </c>
      <c r="N25" s="9" t="str">
        <f t="shared" si="8"/>
        <v>金</v>
      </c>
      <c r="O25" s="9" t="str">
        <f t="shared" si="8"/>
        <v>土</v>
      </c>
      <c r="P25" s="9" t="str">
        <f t="shared" si="8"/>
        <v>日</v>
      </c>
      <c r="Q25" s="9" t="str">
        <f t="shared" si="8"/>
        <v>月</v>
      </c>
      <c r="R25" s="9" t="str">
        <f t="shared" si="8"/>
        <v>火</v>
      </c>
      <c r="S25" s="9" t="str">
        <f t="shared" si="8"/>
        <v>水</v>
      </c>
      <c r="T25" s="9" t="str">
        <f t="shared" si="8"/>
        <v>木</v>
      </c>
      <c r="U25" s="9" t="str">
        <f t="shared" si="8"/>
        <v>金</v>
      </c>
      <c r="V25" s="9" t="str">
        <f t="shared" si="8"/>
        <v>土</v>
      </c>
      <c r="W25" s="9" t="str">
        <f t="shared" si="8"/>
        <v>日</v>
      </c>
      <c r="X25" s="9" t="str">
        <f t="shared" si="8"/>
        <v>月</v>
      </c>
      <c r="Y25" s="9" t="str">
        <f t="shared" si="8"/>
        <v>火</v>
      </c>
      <c r="Z25" s="9" t="str">
        <f t="shared" si="8"/>
        <v>水</v>
      </c>
      <c r="AA25" s="9" t="str">
        <f t="shared" si="8"/>
        <v>木</v>
      </c>
      <c r="AB25" s="9" t="str">
        <f t="shared" si="8"/>
        <v>金</v>
      </c>
      <c r="AC25" s="9" t="str">
        <f t="shared" si="8"/>
        <v>土</v>
      </c>
      <c r="AD25" s="9" t="str">
        <f t="shared" si="8"/>
        <v>日</v>
      </c>
      <c r="AE25" s="9" t="str">
        <f t="shared" si="8"/>
        <v>月</v>
      </c>
      <c r="AF25" s="9" t="str">
        <f t="shared" si="8"/>
        <v>火</v>
      </c>
      <c r="AG25" s="9" t="str">
        <f t="shared" si="8"/>
        <v/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 t="shared" ref="AM25" si="9">COUNT(C24:AG24)</f>
        <v>30</v>
      </c>
      <c r="AN25" s="84">
        <f t="shared" ref="AN25" si="10">AM25-AH25</f>
        <v>30</v>
      </c>
      <c r="AO25" s="84">
        <f>'別紙１ (16ヶ月以内シート１)'!AO65+SUM(AN$7:AN29)</f>
        <v>334</v>
      </c>
      <c r="AP25" s="84">
        <f>COUNTIF(C28:AG28,"○")</f>
        <v>0</v>
      </c>
      <c r="AQ25" s="84">
        <f>'別紙１ (16ヶ月以内シート１)'!AQ65+SUM(AP$7:AP29)</f>
        <v>0</v>
      </c>
      <c r="AR25" s="84">
        <f>COUNTIF(C29:AG29,"○")</f>
        <v>0</v>
      </c>
      <c r="AS25" s="84">
        <f>'別紙１ (16ヶ月以内シート１)'!AS65+SUM(AR$7:AR29)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11">IFERROR(VLOOKUP(C24,祝日,3,FALSE),"")</f>
        <v/>
      </c>
      <c r="D27" s="30" t="str">
        <f t="shared" si="11"/>
        <v/>
      </c>
      <c r="E27" s="30" t="str">
        <f t="shared" si="11"/>
        <v/>
      </c>
      <c r="F27" s="31" t="str">
        <f t="shared" si="11"/>
        <v/>
      </c>
      <c r="G27" s="30" t="str">
        <f t="shared" si="11"/>
        <v/>
      </c>
      <c r="H27" s="30" t="str">
        <f t="shared" si="11"/>
        <v/>
      </c>
      <c r="I27" s="30" t="str">
        <f t="shared" si="11"/>
        <v/>
      </c>
      <c r="J27" s="30" t="str">
        <f t="shared" si="11"/>
        <v/>
      </c>
      <c r="K27" s="30" t="str">
        <f t="shared" si="11"/>
        <v/>
      </c>
      <c r="L27" s="30" t="str">
        <f t="shared" si="11"/>
        <v/>
      </c>
      <c r="M27" s="30" t="str">
        <f t="shared" si="11"/>
        <v/>
      </c>
      <c r="N27" s="30" t="str">
        <f t="shared" si="11"/>
        <v/>
      </c>
      <c r="O27" s="30" t="str">
        <f t="shared" si="11"/>
        <v/>
      </c>
      <c r="P27" s="30" t="str">
        <f t="shared" si="11"/>
        <v/>
      </c>
      <c r="Q27" s="30" t="str">
        <f t="shared" si="11"/>
        <v>敬老の日</v>
      </c>
      <c r="R27" s="32" t="str">
        <f t="shared" si="11"/>
        <v/>
      </c>
      <c r="S27" s="30" t="str">
        <f t="shared" si="11"/>
        <v/>
      </c>
      <c r="T27" s="30" t="str">
        <f t="shared" si="11"/>
        <v/>
      </c>
      <c r="U27" s="30" t="str">
        <f t="shared" si="11"/>
        <v/>
      </c>
      <c r="V27" s="30" t="str">
        <f t="shared" si="11"/>
        <v/>
      </c>
      <c r="W27" s="30" t="str">
        <f t="shared" si="11"/>
        <v/>
      </c>
      <c r="X27" s="30" t="str">
        <f t="shared" si="11"/>
        <v/>
      </c>
      <c r="Y27" s="30" t="str">
        <f t="shared" si="11"/>
        <v>秋分の日</v>
      </c>
      <c r="Z27" s="30" t="str">
        <f t="shared" si="11"/>
        <v/>
      </c>
      <c r="AA27" s="30" t="str">
        <f t="shared" si="11"/>
        <v/>
      </c>
      <c r="AB27" s="30" t="str">
        <f t="shared" si="11"/>
        <v/>
      </c>
      <c r="AC27" s="30" t="str">
        <f t="shared" si="11"/>
        <v/>
      </c>
      <c r="AD27" s="30" t="str">
        <f t="shared" si="11"/>
        <v/>
      </c>
      <c r="AE27" s="30" t="str">
        <f t="shared" si="11"/>
        <v/>
      </c>
      <c r="AF27" s="30" t="str">
        <f t="shared" si="11"/>
        <v/>
      </c>
      <c r="AG27" s="30" t="str">
        <f t="shared" si="11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45931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45931</v>
      </c>
      <c r="D32" s="8">
        <f>IF(MONTH(DATE(YEAR(C32),MONTH(C32),DAY(C32)+1))=MONTH($C31),DATE(YEAR(C32),MONTH(C32),DAY(C32)+1),"")</f>
        <v>45932</v>
      </c>
      <c r="E32" s="8">
        <f t="shared" ref="E32:AG32" si="12">IF(MONTH(DATE(YEAR(D32),MONTH(D32),DAY(D32)+1))=MONTH($C31),DATE(YEAR(D32),MONTH(D32),DAY(D32)+1),"")</f>
        <v>45933</v>
      </c>
      <c r="F32" s="14">
        <f t="shared" si="12"/>
        <v>45934</v>
      </c>
      <c r="G32" s="8">
        <f t="shared" si="12"/>
        <v>45935</v>
      </c>
      <c r="H32" s="8">
        <f t="shared" si="12"/>
        <v>45936</v>
      </c>
      <c r="I32" s="8">
        <f t="shared" si="12"/>
        <v>45937</v>
      </c>
      <c r="J32" s="8">
        <f t="shared" si="12"/>
        <v>45938</v>
      </c>
      <c r="K32" s="8">
        <f t="shared" si="12"/>
        <v>45939</v>
      </c>
      <c r="L32" s="8">
        <f t="shared" si="12"/>
        <v>45940</v>
      </c>
      <c r="M32" s="8">
        <f t="shared" si="12"/>
        <v>45941</v>
      </c>
      <c r="N32" s="8">
        <f t="shared" si="12"/>
        <v>45942</v>
      </c>
      <c r="O32" s="8">
        <f t="shared" si="12"/>
        <v>45943</v>
      </c>
      <c r="P32" s="8">
        <f t="shared" si="12"/>
        <v>45944</v>
      </c>
      <c r="Q32" s="8">
        <f t="shared" si="12"/>
        <v>45945</v>
      </c>
      <c r="R32" s="8">
        <f t="shared" si="12"/>
        <v>45946</v>
      </c>
      <c r="S32" s="8">
        <f t="shared" si="12"/>
        <v>45947</v>
      </c>
      <c r="T32" s="8">
        <f t="shared" si="12"/>
        <v>45948</v>
      </c>
      <c r="U32" s="8">
        <f t="shared" si="12"/>
        <v>45949</v>
      </c>
      <c r="V32" s="8">
        <f t="shared" si="12"/>
        <v>45950</v>
      </c>
      <c r="W32" s="8">
        <f t="shared" si="12"/>
        <v>45951</v>
      </c>
      <c r="X32" s="8">
        <f t="shared" si="12"/>
        <v>45952</v>
      </c>
      <c r="Y32" s="8">
        <f t="shared" si="12"/>
        <v>45953</v>
      </c>
      <c r="Z32" s="8">
        <f t="shared" si="12"/>
        <v>45954</v>
      </c>
      <c r="AA32" s="8">
        <f t="shared" si="12"/>
        <v>45955</v>
      </c>
      <c r="AB32" s="8">
        <f t="shared" si="12"/>
        <v>45956</v>
      </c>
      <c r="AC32" s="8">
        <f t="shared" si="12"/>
        <v>45957</v>
      </c>
      <c r="AD32" s="8">
        <f t="shared" si="12"/>
        <v>45958</v>
      </c>
      <c r="AE32" s="8">
        <f t="shared" si="12"/>
        <v>45959</v>
      </c>
      <c r="AF32" s="8">
        <f t="shared" si="12"/>
        <v>45960</v>
      </c>
      <c r="AG32" s="8">
        <f t="shared" si="12"/>
        <v>45961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3">TEXT(C32,"aaa")</f>
        <v>水</v>
      </c>
      <c r="D33" s="9" t="str">
        <f t="shared" si="13"/>
        <v>木</v>
      </c>
      <c r="E33" s="9" t="str">
        <f t="shared" si="13"/>
        <v>金</v>
      </c>
      <c r="F33" s="15" t="str">
        <f t="shared" si="13"/>
        <v>土</v>
      </c>
      <c r="G33" s="9" t="str">
        <f t="shared" si="13"/>
        <v>日</v>
      </c>
      <c r="H33" s="9" t="str">
        <f t="shared" si="13"/>
        <v>月</v>
      </c>
      <c r="I33" s="9" t="str">
        <f t="shared" si="13"/>
        <v>火</v>
      </c>
      <c r="J33" s="9" t="str">
        <f t="shared" si="13"/>
        <v>水</v>
      </c>
      <c r="K33" s="9" t="str">
        <f t="shared" si="13"/>
        <v>木</v>
      </c>
      <c r="L33" s="9" t="str">
        <f t="shared" si="13"/>
        <v>金</v>
      </c>
      <c r="M33" s="9" t="str">
        <f t="shared" si="13"/>
        <v>土</v>
      </c>
      <c r="N33" s="9" t="str">
        <f t="shared" si="13"/>
        <v>日</v>
      </c>
      <c r="O33" s="9" t="str">
        <f t="shared" si="13"/>
        <v>月</v>
      </c>
      <c r="P33" s="9" t="str">
        <f t="shared" si="13"/>
        <v>火</v>
      </c>
      <c r="Q33" s="9" t="str">
        <f t="shared" si="13"/>
        <v>水</v>
      </c>
      <c r="R33" s="9" t="str">
        <f t="shared" si="13"/>
        <v>木</v>
      </c>
      <c r="S33" s="9" t="str">
        <f t="shared" si="13"/>
        <v>金</v>
      </c>
      <c r="T33" s="9" t="str">
        <f t="shared" si="13"/>
        <v>土</v>
      </c>
      <c r="U33" s="9" t="str">
        <f t="shared" si="13"/>
        <v>日</v>
      </c>
      <c r="V33" s="9" t="str">
        <f t="shared" si="13"/>
        <v>月</v>
      </c>
      <c r="W33" s="9" t="str">
        <f t="shared" si="13"/>
        <v>火</v>
      </c>
      <c r="X33" s="9" t="str">
        <f t="shared" si="13"/>
        <v>水</v>
      </c>
      <c r="Y33" s="9" t="str">
        <f t="shared" si="13"/>
        <v>木</v>
      </c>
      <c r="Z33" s="9" t="str">
        <f t="shared" si="13"/>
        <v>金</v>
      </c>
      <c r="AA33" s="9" t="str">
        <f t="shared" si="13"/>
        <v>土</v>
      </c>
      <c r="AB33" s="9" t="str">
        <f t="shared" si="13"/>
        <v>日</v>
      </c>
      <c r="AC33" s="9" t="str">
        <f t="shared" si="13"/>
        <v>月</v>
      </c>
      <c r="AD33" s="9" t="str">
        <f t="shared" si="13"/>
        <v>火</v>
      </c>
      <c r="AE33" s="9" t="str">
        <f t="shared" si="13"/>
        <v>水</v>
      </c>
      <c r="AF33" s="9" t="str">
        <f t="shared" si="13"/>
        <v>木</v>
      </c>
      <c r="AG33" s="9" t="str">
        <f t="shared" si="13"/>
        <v>金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 t="shared" ref="AM33" si="14">COUNT(C32:AG32)</f>
        <v>31</v>
      </c>
      <c r="AN33" s="84">
        <f t="shared" ref="AN33" si="15">AM33-AH33</f>
        <v>31</v>
      </c>
      <c r="AO33" s="84">
        <f>'別紙１ (16ヶ月以内シート１)'!AO65+SUM(AN$7:AN37)</f>
        <v>365</v>
      </c>
      <c r="AP33" s="84">
        <f>COUNTIF(C36:AG36,"○")</f>
        <v>0</v>
      </c>
      <c r="AQ33" s="84">
        <f>'別紙１ (16ヶ月以内シート１)'!AQ65+SUM(AP$7:AP37)</f>
        <v>0</v>
      </c>
      <c r="AR33" s="84">
        <f>COUNTIF(C37:AG37,"○")</f>
        <v>0</v>
      </c>
      <c r="AS33" s="84">
        <f>'別紙１ (16ヶ月以内シート１)'!AS65+SUM(AR$7:AR37)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6">IFERROR(VLOOKUP(C32,祝日,3,FALSE),"")</f>
        <v/>
      </c>
      <c r="D35" s="30" t="str">
        <f t="shared" si="16"/>
        <v/>
      </c>
      <c r="E35" s="30" t="str">
        <f t="shared" si="16"/>
        <v/>
      </c>
      <c r="F35" s="31" t="str">
        <f t="shared" si="16"/>
        <v/>
      </c>
      <c r="G35" s="30" t="str">
        <f t="shared" si="16"/>
        <v/>
      </c>
      <c r="H35" s="30" t="str">
        <f t="shared" si="16"/>
        <v/>
      </c>
      <c r="I35" s="30" t="str">
        <f t="shared" si="16"/>
        <v/>
      </c>
      <c r="J35" s="30" t="str">
        <f t="shared" si="16"/>
        <v/>
      </c>
      <c r="K35" s="30" t="str">
        <f t="shared" si="16"/>
        <v/>
      </c>
      <c r="L35" s="30" t="str">
        <f t="shared" si="16"/>
        <v/>
      </c>
      <c r="M35" s="30" t="str">
        <f t="shared" si="16"/>
        <v/>
      </c>
      <c r="N35" s="30" t="str">
        <f t="shared" si="16"/>
        <v/>
      </c>
      <c r="O35" s="30" t="str">
        <f t="shared" si="16"/>
        <v>スポーツの日</v>
      </c>
      <c r="P35" s="30" t="str">
        <f t="shared" si="16"/>
        <v/>
      </c>
      <c r="Q35" s="30" t="str">
        <f t="shared" si="16"/>
        <v/>
      </c>
      <c r="R35" s="32" t="str">
        <f t="shared" si="16"/>
        <v/>
      </c>
      <c r="S35" s="30" t="str">
        <f t="shared" si="16"/>
        <v/>
      </c>
      <c r="T35" s="30" t="str">
        <f t="shared" si="16"/>
        <v/>
      </c>
      <c r="U35" s="30" t="str">
        <f t="shared" si="16"/>
        <v/>
      </c>
      <c r="V35" s="30" t="str">
        <f t="shared" si="16"/>
        <v/>
      </c>
      <c r="W35" s="30" t="str">
        <f t="shared" si="16"/>
        <v/>
      </c>
      <c r="X35" s="30" t="str">
        <f t="shared" si="16"/>
        <v/>
      </c>
      <c r="Y35" s="30" t="str">
        <f t="shared" si="16"/>
        <v/>
      </c>
      <c r="Z35" s="30" t="str">
        <f t="shared" si="16"/>
        <v/>
      </c>
      <c r="AA35" s="30" t="str">
        <f t="shared" si="16"/>
        <v/>
      </c>
      <c r="AB35" s="30" t="str">
        <f t="shared" si="16"/>
        <v/>
      </c>
      <c r="AC35" s="30" t="str">
        <f t="shared" si="16"/>
        <v/>
      </c>
      <c r="AD35" s="30" t="str">
        <f t="shared" si="16"/>
        <v/>
      </c>
      <c r="AE35" s="30" t="str">
        <f t="shared" si="16"/>
        <v/>
      </c>
      <c r="AF35" s="30" t="str">
        <f t="shared" si="16"/>
        <v/>
      </c>
      <c r="AG35" s="30" t="str">
        <f t="shared" si="16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45962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45962</v>
      </c>
      <c r="D40" s="8">
        <f>IF(MONTH(DATE(YEAR(C40),MONTH(C40),DAY(C40)+1))=MONTH($C39),DATE(YEAR(C40),MONTH(C40),DAY(C40)+1),"")</f>
        <v>45963</v>
      </c>
      <c r="E40" s="8">
        <f t="shared" ref="E40:AG40" si="17">IF(MONTH(DATE(YEAR(D40),MONTH(D40),DAY(D40)+1))=MONTH($C39),DATE(YEAR(D40),MONTH(D40),DAY(D40)+1),"")</f>
        <v>45964</v>
      </c>
      <c r="F40" s="14">
        <f t="shared" si="17"/>
        <v>45965</v>
      </c>
      <c r="G40" s="8">
        <f t="shared" si="17"/>
        <v>45966</v>
      </c>
      <c r="H40" s="8">
        <f t="shared" si="17"/>
        <v>45967</v>
      </c>
      <c r="I40" s="8">
        <f t="shared" si="17"/>
        <v>45968</v>
      </c>
      <c r="J40" s="8">
        <f>IF(MONTH(DATE(YEAR(I40),MONTH(I40),DAY(I40)+1))=MONTH($C39),DATE(YEAR(I40),MONTH(I40),DAY(I40)+1),"")</f>
        <v>45969</v>
      </c>
      <c r="K40" s="8">
        <f t="shared" si="17"/>
        <v>45970</v>
      </c>
      <c r="L40" s="8">
        <f t="shared" si="17"/>
        <v>45971</v>
      </c>
      <c r="M40" s="8">
        <f t="shared" si="17"/>
        <v>45972</v>
      </c>
      <c r="N40" s="8">
        <f t="shared" si="17"/>
        <v>45973</v>
      </c>
      <c r="O40" s="8">
        <f t="shared" si="17"/>
        <v>45974</v>
      </c>
      <c r="P40" s="8">
        <f t="shared" si="17"/>
        <v>45975</v>
      </c>
      <c r="Q40" s="8">
        <f t="shared" si="17"/>
        <v>45976</v>
      </c>
      <c r="R40" s="8">
        <f t="shared" si="17"/>
        <v>45977</v>
      </c>
      <c r="S40" s="8">
        <f t="shared" si="17"/>
        <v>45978</v>
      </c>
      <c r="T40" s="8">
        <f t="shared" si="17"/>
        <v>45979</v>
      </c>
      <c r="U40" s="8">
        <f t="shared" si="17"/>
        <v>45980</v>
      </c>
      <c r="V40" s="8">
        <f t="shared" si="17"/>
        <v>45981</v>
      </c>
      <c r="W40" s="8">
        <f t="shared" si="17"/>
        <v>45982</v>
      </c>
      <c r="X40" s="8">
        <f t="shared" si="17"/>
        <v>45983</v>
      </c>
      <c r="Y40" s="8">
        <f t="shared" si="17"/>
        <v>45984</v>
      </c>
      <c r="Z40" s="8">
        <f t="shared" si="17"/>
        <v>45985</v>
      </c>
      <c r="AA40" s="8">
        <f t="shared" si="17"/>
        <v>45986</v>
      </c>
      <c r="AB40" s="8">
        <f t="shared" si="17"/>
        <v>45987</v>
      </c>
      <c r="AC40" s="8">
        <f t="shared" si="17"/>
        <v>45988</v>
      </c>
      <c r="AD40" s="8">
        <f t="shared" si="17"/>
        <v>45989</v>
      </c>
      <c r="AE40" s="8">
        <f t="shared" si="17"/>
        <v>45990</v>
      </c>
      <c r="AF40" s="8">
        <f t="shared" si="17"/>
        <v>45991</v>
      </c>
      <c r="AG40" s="8" t="str">
        <f t="shared" si="17"/>
        <v/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8">TEXT(C40,"aaa")</f>
        <v>土</v>
      </c>
      <c r="D41" s="9" t="str">
        <f t="shared" si="18"/>
        <v>日</v>
      </c>
      <c r="E41" s="9" t="str">
        <f t="shared" si="18"/>
        <v>月</v>
      </c>
      <c r="F41" s="15" t="str">
        <f t="shared" si="18"/>
        <v>火</v>
      </c>
      <c r="G41" s="9" t="str">
        <f t="shared" si="18"/>
        <v>水</v>
      </c>
      <c r="H41" s="9" t="str">
        <f t="shared" si="18"/>
        <v>木</v>
      </c>
      <c r="I41" s="9" t="str">
        <f t="shared" si="18"/>
        <v>金</v>
      </c>
      <c r="J41" s="9" t="str">
        <f t="shared" si="18"/>
        <v>土</v>
      </c>
      <c r="K41" s="9" t="str">
        <f t="shared" si="18"/>
        <v>日</v>
      </c>
      <c r="L41" s="9" t="str">
        <f t="shared" si="18"/>
        <v>月</v>
      </c>
      <c r="M41" s="9" t="str">
        <f t="shared" si="18"/>
        <v>火</v>
      </c>
      <c r="N41" s="9" t="str">
        <f t="shared" si="18"/>
        <v>水</v>
      </c>
      <c r="O41" s="9" t="str">
        <f t="shared" si="18"/>
        <v>木</v>
      </c>
      <c r="P41" s="9" t="str">
        <f t="shared" si="18"/>
        <v>金</v>
      </c>
      <c r="Q41" s="9" t="str">
        <f t="shared" si="18"/>
        <v>土</v>
      </c>
      <c r="R41" s="9" t="str">
        <f t="shared" si="18"/>
        <v>日</v>
      </c>
      <c r="S41" s="9" t="str">
        <f t="shared" si="18"/>
        <v>月</v>
      </c>
      <c r="T41" s="9" t="str">
        <f t="shared" si="18"/>
        <v>火</v>
      </c>
      <c r="U41" s="9" t="str">
        <f t="shared" si="18"/>
        <v>水</v>
      </c>
      <c r="V41" s="9" t="str">
        <f t="shared" si="18"/>
        <v>木</v>
      </c>
      <c r="W41" s="9" t="str">
        <f t="shared" si="18"/>
        <v>金</v>
      </c>
      <c r="X41" s="9" t="str">
        <f t="shared" si="18"/>
        <v>土</v>
      </c>
      <c r="Y41" s="9" t="str">
        <f t="shared" si="18"/>
        <v>日</v>
      </c>
      <c r="Z41" s="9" t="str">
        <f t="shared" si="18"/>
        <v>月</v>
      </c>
      <c r="AA41" s="9" t="str">
        <f t="shared" si="18"/>
        <v>火</v>
      </c>
      <c r="AB41" s="9" t="str">
        <f t="shared" si="18"/>
        <v>水</v>
      </c>
      <c r="AC41" s="9" t="str">
        <f t="shared" si="18"/>
        <v>木</v>
      </c>
      <c r="AD41" s="9" t="str">
        <f t="shared" si="18"/>
        <v>金</v>
      </c>
      <c r="AE41" s="9" t="str">
        <f t="shared" si="18"/>
        <v>土</v>
      </c>
      <c r="AF41" s="9" t="str">
        <f t="shared" si="18"/>
        <v>日</v>
      </c>
      <c r="AG41" s="9" t="str">
        <f t="shared" si="18"/>
        <v/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 t="shared" ref="AM41" si="19">COUNT(C40:AG40)</f>
        <v>30</v>
      </c>
      <c r="AN41" s="84">
        <f t="shared" ref="AN41" si="20">AM41-AH41</f>
        <v>30</v>
      </c>
      <c r="AO41" s="84">
        <f>'別紙１ (16ヶ月以内シート１)'!AO65+SUM(AN$7:AN45)</f>
        <v>395</v>
      </c>
      <c r="AP41" s="84">
        <f>COUNTIF(C44:AG44,"○")</f>
        <v>0</v>
      </c>
      <c r="AQ41" s="84">
        <f>'別紙１ (16ヶ月以内シート１)'!AQ65+SUM(AP$7:AP45)</f>
        <v>0</v>
      </c>
      <c r="AR41" s="84">
        <f>COUNTIF(C45:AG45,"○")</f>
        <v>0</v>
      </c>
      <c r="AS41" s="84">
        <f>'別紙１ (16ヶ月以内シート１)'!AS65+SUM(AR$7:AR45)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21">IFERROR(VLOOKUP(C40,祝日,3,FALSE),"")</f>
        <v/>
      </c>
      <c r="D43" s="30" t="str">
        <f t="shared" si="21"/>
        <v/>
      </c>
      <c r="E43" s="30" t="str">
        <f t="shared" si="21"/>
        <v>文化の日</v>
      </c>
      <c r="F43" s="31" t="str">
        <f t="shared" si="21"/>
        <v/>
      </c>
      <c r="G43" s="30" t="str">
        <f t="shared" si="21"/>
        <v/>
      </c>
      <c r="H43" s="30" t="str">
        <f t="shared" si="21"/>
        <v/>
      </c>
      <c r="I43" s="30" t="str">
        <f t="shared" si="21"/>
        <v/>
      </c>
      <c r="J43" s="30" t="str">
        <f t="shared" si="21"/>
        <v/>
      </c>
      <c r="K43" s="30" t="str">
        <f t="shared" si="21"/>
        <v/>
      </c>
      <c r="L43" s="30" t="str">
        <f t="shared" si="21"/>
        <v/>
      </c>
      <c r="M43" s="30" t="str">
        <f t="shared" si="21"/>
        <v/>
      </c>
      <c r="N43" s="30" t="str">
        <f t="shared" si="21"/>
        <v/>
      </c>
      <c r="O43" s="30" t="str">
        <f t="shared" si="21"/>
        <v/>
      </c>
      <c r="P43" s="30" t="str">
        <f t="shared" si="21"/>
        <v/>
      </c>
      <c r="Q43" s="30" t="str">
        <f t="shared" si="21"/>
        <v/>
      </c>
      <c r="R43" s="32" t="str">
        <f t="shared" si="21"/>
        <v/>
      </c>
      <c r="S43" s="30" t="str">
        <f t="shared" si="21"/>
        <v/>
      </c>
      <c r="T43" s="30" t="str">
        <f t="shared" si="21"/>
        <v/>
      </c>
      <c r="U43" s="30" t="str">
        <f t="shared" si="21"/>
        <v/>
      </c>
      <c r="V43" s="30" t="str">
        <f t="shared" si="21"/>
        <v/>
      </c>
      <c r="W43" s="30" t="str">
        <f t="shared" si="21"/>
        <v/>
      </c>
      <c r="X43" s="30" t="str">
        <f t="shared" si="21"/>
        <v/>
      </c>
      <c r="Y43" s="30" t="str">
        <f t="shared" si="21"/>
        <v>勤労感謝の日</v>
      </c>
      <c r="Z43" s="30" t="str">
        <f t="shared" si="21"/>
        <v>振替休日</v>
      </c>
      <c r="AA43" s="30" t="str">
        <f t="shared" si="21"/>
        <v/>
      </c>
      <c r="AB43" s="30" t="str">
        <f t="shared" si="21"/>
        <v/>
      </c>
      <c r="AC43" s="30" t="str">
        <f t="shared" si="21"/>
        <v/>
      </c>
      <c r="AD43" s="30" t="str">
        <f t="shared" si="21"/>
        <v/>
      </c>
      <c r="AE43" s="30" t="str">
        <f t="shared" si="21"/>
        <v/>
      </c>
      <c r="AF43" s="30" t="str">
        <f t="shared" si="21"/>
        <v/>
      </c>
      <c r="AG43" s="30" t="str">
        <f t="shared" si="21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45992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45992</v>
      </c>
      <c r="D48" s="8">
        <f>IF(MONTH(DATE(YEAR(C48),MONTH(C48),DAY(C48)+1))=MONTH($C47),DATE(YEAR(C48),MONTH(C48),DAY(C48)+1),"")</f>
        <v>45993</v>
      </c>
      <c r="E48" s="8">
        <f t="shared" ref="E48:AG48" si="22">IF(MONTH(DATE(YEAR(D48),MONTH(D48),DAY(D48)+1))=MONTH($C47),DATE(YEAR(D48),MONTH(D48),DAY(D48)+1),"")</f>
        <v>45994</v>
      </c>
      <c r="F48" s="14">
        <f t="shared" si="22"/>
        <v>45995</v>
      </c>
      <c r="G48" s="8">
        <f t="shared" si="22"/>
        <v>45996</v>
      </c>
      <c r="H48" s="8">
        <f t="shared" si="22"/>
        <v>45997</v>
      </c>
      <c r="I48" s="8">
        <f t="shared" si="22"/>
        <v>45998</v>
      </c>
      <c r="J48" s="8">
        <f t="shared" si="22"/>
        <v>45999</v>
      </c>
      <c r="K48" s="8">
        <f t="shared" si="22"/>
        <v>46000</v>
      </c>
      <c r="L48" s="8">
        <f t="shared" si="22"/>
        <v>46001</v>
      </c>
      <c r="M48" s="8">
        <f t="shared" si="22"/>
        <v>46002</v>
      </c>
      <c r="N48" s="8">
        <f t="shared" si="22"/>
        <v>46003</v>
      </c>
      <c r="O48" s="8">
        <f t="shared" si="22"/>
        <v>46004</v>
      </c>
      <c r="P48" s="8">
        <f t="shared" si="22"/>
        <v>46005</v>
      </c>
      <c r="Q48" s="8">
        <f t="shared" si="22"/>
        <v>46006</v>
      </c>
      <c r="R48" s="8">
        <f t="shared" si="22"/>
        <v>46007</v>
      </c>
      <c r="S48" s="8">
        <f t="shared" si="22"/>
        <v>46008</v>
      </c>
      <c r="T48" s="8">
        <f t="shared" si="22"/>
        <v>46009</v>
      </c>
      <c r="U48" s="8">
        <f t="shared" si="22"/>
        <v>46010</v>
      </c>
      <c r="V48" s="8">
        <f t="shared" si="22"/>
        <v>46011</v>
      </c>
      <c r="W48" s="8">
        <f t="shared" si="22"/>
        <v>46012</v>
      </c>
      <c r="X48" s="8">
        <f t="shared" si="22"/>
        <v>46013</v>
      </c>
      <c r="Y48" s="8">
        <f t="shared" si="22"/>
        <v>46014</v>
      </c>
      <c r="Z48" s="8">
        <f t="shared" si="22"/>
        <v>46015</v>
      </c>
      <c r="AA48" s="8">
        <f t="shared" si="22"/>
        <v>46016</v>
      </c>
      <c r="AB48" s="8">
        <f t="shared" si="22"/>
        <v>46017</v>
      </c>
      <c r="AC48" s="8">
        <f t="shared" si="22"/>
        <v>46018</v>
      </c>
      <c r="AD48" s="8">
        <f t="shared" si="22"/>
        <v>46019</v>
      </c>
      <c r="AE48" s="8">
        <f t="shared" si="22"/>
        <v>46020</v>
      </c>
      <c r="AF48" s="8">
        <f t="shared" si="22"/>
        <v>46021</v>
      </c>
      <c r="AG48" s="8">
        <f t="shared" si="22"/>
        <v>46022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23">TEXT(C48,"aaa")</f>
        <v>月</v>
      </c>
      <c r="D49" s="9" t="str">
        <f t="shared" si="23"/>
        <v>火</v>
      </c>
      <c r="E49" s="9" t="str">
        <f t="shared" si="23"/>
        <v>水</v>
      </c>
      <c r="F49" s="15" t="str">
        <f t="shared" si="23"/>
        <v>木</v>
      </c>
      <c r="G49" s="9" t="str">
        <f t="shared" si="23"/>
        <v>金</v>
      </c>
      <c r="H49" s="9" t="str">
        <f t="shared" si="23"/>
        <v>土</v>
      </c>
      <c r="I49" s="9" t="str">
        <f t="shared" si="23"/>
        <v>日</v>
      </c>
      <c r="J49" s="9" t="str">
        <f t="shared" si="23"/>
        <v>月</v>
      </c>
      <c r="K49" s="9" t="str">
        <f t="shared" si="23"/>
        <v>火</v>
      </c>
      <c r="L49" s="9" t="str">
        <f t="shared" si="23"/>
        <v>水</v>
      </c>
      <c r="M49" s="9" t="str">
        <f t="shared" si="23"/>
        <v>木</v>
      </c>
      <c r="N49" s="9" t="str">
        <f t="shared" si="23"/>
        <v>金</v>
      </c>
      <c r="O49" s="9" t="str">
        <f t="shared" si="23"/>
        <v>土</v>
      </c>
      <c r="P49" s="9" t="str">
        <f t="shared" si="23"/>
        <v>日</v>
      </c>
      <c r="Q49" s="9" t="str">
        <f t="shared" si="23"/>
        <v>月</v>
      </c>
      <c r="R49" s="9" t="str">
        <f t="shared" si="23"/>
        <v>火</v>
      </c>
      <c r="S49" s="9" t="str">
        <f t="shared" si="23"/>
        <v>水</v>
      </c>
      <c r="T49" s="9" t="str">
        <f t="shared" si="23"/>
        <v>木</v>
      </c>
      <c r="U49" s="9" t="str">
        <f t="shared" si="23"/>
        <v>金</v>
      </c>
      <c r="V49" s="9" t="str">
        <f t="shared" si="23"/>
        <v>土</v>
      </c>
      <c r="W49" s="9" t="str">
        <f t="shared" si="23"/>
        <v>日</v>
      </c>
      <c r="X49" s="9" t="str">
        <f t="shared" si="23"/>
        <v>月</v>
      </c>
      <c r="Y49" s="9" t="str">
        <f t="shared" si="23"/>
        <v>火</v>
      </c>
      <c r="Z49" s="9" t="str">
        <f t="shared" si="23"/>
        <v>水</v>
      </c>
      <c r="AA49" s="9" t="str">
        <f t="shared" si="23"/>
        <v>木</v>
      </c>
      <c r="AB49" s="9" t="str">
        <f t="shared" si="23"/>
        <v>金</v>
      </c>
      <c r="AC49" s="9" t="str">
        <f t="shared" si="23"/>
        <v>土</v>
      </c>
      <c r="AD49" s="9" t="str">
        <f t="shared" si="23"/>
        <v>日</v>
      </c>
      <c r="AE49" s="9" t="str">
        <f t="shared" si="23"/>
        <v>月</v>
      </c>
      <c r="AF49" s="9" t="str">
        <f t="shared" si="23"/>
        <v>火</v>
      </c>
      <c r="AG49" s="9" t="str">
        <f t="shared" si="23"/>
        <v>水</v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 t="shared" ref="AM49" si="24">COUNT(C48:AG48)</f>
        <v>31</v>
      </c>
      <c r="AN49" s="84">
        <f t="shared" ref="AN49" si="25">AM49-AH49</f>
        <v>31</v>
      </c>
      <c r="AO49" s="84">
        <f>'別紙１ (16ヶ月以内シート１)'!AO65+SUM(AN$7:AN53)</f>
        <v>426</v>
      </c>
      <c r="AP49" s="84">
        <f>COUNTIF(C52:AG52,"○")</f>
        <v>0</v>
      </c>
      <c r="AQ49" s="84">
        <f>'別紙１ (16ヶ月以内シート１)'!AQ65+SUM(AP$7:AP53)</f>
        <v>0</v>
      </c>
      <c r="AR49" s="84">
        <f>COUNTIF(C53:AG53,"○")</f>
        <v>0</v>
      </c>
      <c r="AS49" s="84">
        <f>'別紙１ (16ヶ月以内シート１)'!AS65+SUM(AR$7:AR53)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26">IFERROR(VLOOKUP(C48,祝日,3,FALSE),"")</f>
        <v/>
      </c>
      <c r="D51" s="30" t="str">
        <f t="shared" si="26"/>
        <v/>
      </c>
      <c r="E51" s="30" t="str">
        <f t="shared" si="26"/>
        <v/>
      </c>
      <c r="F51" s="31" t="str">
        <f t="shared" si="26"/>
        <v/>
      </c>
      <c r="G51" s="30" t="str">
        <f t="shared" si="26"/>
        <v/>
      </c>
      <c r="H51" s="30" t="str">
        <f t="shared" si="26"/>
        <v/>
      </c>
      <c r="I51" s="30" t="str">
        <f t="shared" si="26"/>
        <v/>
      </c>
      <c r="J51" s="30" t="str">
        <f t="shared" si="26"/>
        <v/>
      </c>
      <c r="K51" s="30" t="str">
        <f t="shared" si="26"/>
        <v/>
      </c>
      <c r="L51" s="30" t="str">
        <f t="shared" si="26"/>
        <v/>
      </c>
      <c r="M51" s="30" t="str">
        <f t="shared" si="26"/>
        <v/>
      </c>
      <c r="N51" s="30" t="str">
        <f t="shared" si="26"/>
        <v/>
      </c>
      <c r="O51" s="30" t="str">
        <f t="shared" si="26"/>
        <v/>
      </c>
      <c r="P51" s="30" t="str">
        <f t="shared" si="26"/>
        <v/>
      </c>
      <c r="Q51" s="30" t="str">
        <f t="shared" si="26"/>
        <v/>
      </c>
      <c r="R51" s="32" t="str">
        <f t="shared" si="26"/>
        <v/>
      </c>
      <c r="S51" s="30" t="str">
        <f t="shared" si="26"/>
        <v/>
      </c>
      <c r="T51" s="30" t="str">
        <f t="shared" si="26"/>
        <v/>
      </c>
      <c r="U51" s="30" t="str">
        <f t="shared" si="26"/>
        <v/>
      </c>
      <c r="V51" s="30" t="str">
        <f t="shared" si="26"/>
        <v/>
      </c>
      <c r="W51" s="30" t="str">
        <f t="shared" si="26"/>
        <v/>
      </c>
      <c r="X51" s="30" t="str">
        <f t="shared" si="26"/>
        <v/>
      </c>
      <c r="Y51" s="30" t="str">
        <f t="shared" si="26"/>
        <v/>
      </c>
      <c r="Z51" s="30" t="str">
        <f t="shared" si="26"/>
        <v/>
      </c>
      <c r="AA51" s="30" t="str">
        <f t="shared" si="26"/>
        <v/>
      </c>
      <c r="AB51" s="30" t="str">
        <f t="shared" si="26"/>
        <v/>
      </c>
      <c r="AC51" s="30" t="str">
        <f t="shared" si="26"/>
        <v/>
      </c>
      <c r="AD51" s="30" t="str">
        <f t="shared" si="26"/>
        <v/>
      </c>
      <c r="AE51" s="30" t="str">
        <f t="shared" si="26"/>
        <v/>
      </c>
      <c r="AF51" s="30" t="str">
        <f t="shared" si="26"/>
        <v/>
      </c>
      <c r="AG51" s="30" t="str">
        <f t="shared" si="26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46023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46023</v>
      </c>
      <c r="D56" s="8">
        <f>IF(MONTH(DATE(YEAR(C56),MONTH(C56),DAY(C56)+1))=MONTH($C55),DATE(YEAR(C56),MONTH(C56),DAY(C56)+1),"")</f>
        <v>46024</v>
      </c>
      <c r="E56" s="8">
        <f t="shared" ref="E56:AG56" si="27">IF(MONTH(DATE(YEAR(D56),MONTH(D56),DAY(D56)+1))=MONTH($C55),DATE(YEAR(D56),MONTH(D56),DAY(D56)+1),"")</f>
        <v>46025</v>
      </c>
      <c r="F56" s="14">
        <f t="shared" si="27"/>
        <v>46026</v>
      </c>
      <c r="G56" s="8">
        <f t="shared" si="27"/>
        <v>46027</v>
      </c>
      <c r="H56" s="8">
        <f t="shared" si="27"/>
        <v>46028</v>
      </c>
      <c r="I56" s="8">
        <f t="shared" si="27"/>
        <v>46029</v>
      </c>
      <c r="J56" s="8">
        <f t="shared" si="27"/>
        <v>46030</v>
      </c>
      <c r="K56" s="8">
        <f t="shared" si="27"/>
        <v>46031</v>
      </c>
      <c r="L56" s="8">
        <f t="shared" si="27"/>
        <v>46032</v>
      </c>
      <c r="M56" s="8">
        <f t="shared" si="27"/>
        <v>46033</v>
      </c>
      <c r="N56" s="8">
        <f t="shared" si="27"/>
        <v>46034</v>
      </c>
      <c r="O56" s="8">
        <f t="shared" si="27"/>
        <v>46035</v>
      </c>
      <c r="P56" s="8">
        <f t="shared" si="27"/>
        <v>46036</v>
      </c>
      <c r="Q56" s="8">
        <f t="shared" si="27"/>
        <v>46037</v>
      </c>
      <c r="R56" s="8">
        <f t="shared" si="27"/>
        <v>46038</v>
      </c>
      <c r="S56" s="8">
        <f t="shared" si="27"/>
        <v>46039</v>
      </c>
      <c r="T56" s="8">
        <f t="shared" si="27"/>
        <v>46040</v>
      </c>
      <c r="U56" s="8">
        <f t="shared" si="27"/>
        <v>46041</v>
      </c>
      <c r="V56" s="8">
        <f t="shared" si="27"/>
        <v>46042</v>
      </c>
      <c r="W56" s="8">
        <f t="shared" si="27"/>
        <v>46043</v>
      </c>
      <c r="X56" s="8">
        <f t="shared" si="27"/>
        <v>46044</v>
      </c>
      <c r="Y56" s="8">
        <f t="shared" si="27"/>
        <v>46045</v>
      </c>
      <c r="Z56" s="8">
        <f t="shared" si="27"/>
        <v>46046</v>
      </c>
      <c r="AA56" s="8">
        <f t="shared" si="27"/>
        <v>46047</v>
      </c>
      <c r="AB56" s="8">
        <f t="shared" si="27"/>
        <v>46048</v>
      </c>
      <c r="AC56" s="8">
        <f t="shared" si="27"/>
        <v>46049</v>
      </c>
      <c r="AD56" s="8">
        <f t="shared" si="27"/>
        <v>46050</v>
      </c>
      <c r="AE56" s="8">
        <f t="shared" si="27"/>
        <v>46051</v>
      </c>
      <c r="AF56" s="8">
        <f t="shared" si="27"/>
        <v>46052</v>
      </c>
      <c r="AG56" s="8">
        <f t="shared" si="27"/>
        <v>46053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28">TEXT(C56,"aaa")</f>
        <v>木</v>
      </c>
      <c r="D57" s="9" t="str">
        <f t="shared" si="28"/>
        <v>金</v>
      </c>
      <c r="E57" s="9" t="str">
        <f t="shared" si="28"/>
        <v>土</v>
      </c>
      <c r="F57" s="15" t="str">
        <f t="shared" si="28"/>
        <v>日</v>
      </c>
      <c r="G57" s="9" t="str">
        <f t="shared" si="28"/>
        <v>月</v>
      </c>
      <c r="H57" s="9" t="str">
        <f t="shared" si="28"/>
        <v>火</v>
      </c>
      <c r="I57" s="9" t="str">
        <f t="shared" si="28"/>
        <v>水</v>
      </c>
      <c r="J57" s="9" t="str">
        <f t="shared" si="28"/>
        <v>木</v>
      </c>
      <c r="K57" s="9" t="str">
        <f t="shared" si="28"/>
        <v>金</v>
      </c>
      <c r="L57" s="9" t="str">
        <f t="shared" si="28"/>
        <v>土</v>
      </c>
      <c r="M57" s="9" t="str">
        <f t="shared" si="28"/>
        <v>日</v>
      </c>
      <c r="N57" s="9" t="str">
        <f t="shared" si="28"/>
        <v>月</v>
      </c>
      <c r="O57" s="9" t="str">
        <f t="shared" si="28"/>
        <v>火</v>
      </c>
      <c r="P57" s="9" t="str">
        <f t="shared" si="28"/>
        <v>水</v>
      </c>
      <c r="Q57" s="9" t="str">
        <f t="shared" si="28"/>
        <v>木</v>
      </c>
      <c r="R57" s="9" t="str">
        <f t="shared" si="28"/>
        <v>金</v>
      </c>
      <c r="S57" s="9" t="str">
        <f t="shared" si="28"/>
        <v>土</v>
      </c>
      <c r="T57" s="9" t="str">
        <f t="shared" si="28"/>
        <v>日</v>
      </c>
      <c r="U57" s="9" t="str">
        <f t="shared" si="28"/>
        <v>月</v>
      </c>
      <c r="V57" s="9" t="str">
        <f t="shared" si="28"/>
        <v>火</v>
      </c>
      <c r="W57" s="9" t="str">
        <f t="shared" si="28"/>
        <v>水</v>
      </c>
      <c r="X57" s="9" t="str">
        <f t="shared" si="28"/>
        <v>木</v>
      </c>
      <c r="Y57" s="9" t="str">
        <f t="shared" si="28"/>
        <v>金</v>
      </c>
      <c r="Z57" s="9" t="str">
        <f t="shared" si="28"/>
        <v>土</v>
      </c>
      <c r="AA57" s="9" t="str">
        <f t="shared" si="28"/>
        <v>日</v>
      </c>
      <c r="AB57" s="9" t="str">
        <f t="shared" si="28"/>
        <v>月</v>
      </c>
      <c r="AC57" s="9" t="str">
        <f t="shared" si="28"/>
        <v>火</v>
      </c>
      <c r="AD57" s="9" t="str">
        <f t="shared" si="28"/>
        <v>水</v>
      </c>
      <c r="AE57" s="9" t="str">
        <f t="shared" si="28"/>
        <v>木</v>
      </c>
      <c r="AF57" s="9" t="str">
        <f t="shared" si="28"/>
        <v>金</v>
      </c>
      <c r="AG57" s="9" t="str">
        <f t="shared" si="28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 t="shared" ref="AM57" si="29">COUNT(C56:AG56)</f>
        <v>31</v>
      </c>
      <c r="AN57" s="84">
        <f t="shared" ref="AN57" si="30">AM57-AH57</f>
        <v>31</v>
      </c>
      <c r="AO57" s="84">
        <f>'別紙１ (16ヶ月以内シート１)'!AO65+SUM(AN$7:AN61)</f>
        <v>457</v>
      </c>
      <c r="AP57" s="84">
        <f>COUNTIF(C60:AG60,"○")</f>
        <v>0</v>
      </c>
      <c r="AQ57" s="84">
        <f>'別紙１ (16ヶ月以内シート１)'!AQ65+SUM(AP$7:AP61)</f>
        <v>0</v>
      </c>
      <c r="AR57" s="84">
        <f>COUNTIF(C61:AG61,"○")</f>
        <v>0</v>
      </c>
      <c r="AS57" s="84">
        <f>'別紙１ (16ヶ月以内シート１)'!AS65+SUM(AR$7:AR61)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31">IFERROR(VLOOKUP(C56,祝日,3,FALSE),"")</f>
        <v>元日</v>
      </c>
      <c r="D59" s="30" t="str">
        <f t="shared" si="31"/>
        <v/>
      </c>
      <c r="E59" s="30" t="str">
        <f t="shared" si="31"/>
        <v/>
      </c>
      <c r="F59" s="31" t="str">
        <f t="shared" si="31"/>
        <v/>
      </c>
      <c r="G59" s="30" t="str">
        <f t="shared" si="31"/>
        <v/>
      </c>
      <c r="H59" s="30" t="str">
        <f t="shared" si="31"/>
        <v/>
      </c>
      <c r="I59" s="30" t="str">
        <f t="shared" si="31"/>
        <v/>
      </c>
      <c r="J59" s="30" t="str">
        <f t="shared" si="31"/>
        <v/>
      </c>
      <c r="K59" s="30" t="str">
        <f t="shared" si="31"/>
        <v/>
      </c>
      <c r="L59" s="30" t="str">
        <f t="shared" si="31"/>
        <v/>
      </c>
      <c r="M59" s="30" t="str">
        <f t="shared" si="31"/>
        <v/>
      </c>
      <c r="N59" s="30" t="str">
        <f t="shared" si="31"/>
        <v>成人の日</v>
      </c>
      <c r="O59" s="30" t="str">
        <f t="shared" si="31"/>
        <v/>
      </c>
      <c r="P59" s="30" t="str">
        <f t="shared" si="31"/>
        <v/>
      </c>
      <c r="Q59" s="30" t="str">
        <f t="shared" si="31"/>
        <v/>
      </c>
      <c r="R59" s="32" t="str">
        <f t="shared" si="31"/>
        <v/>
      </c>
      <c r="S59" s="30" t="str">
        <f t="shared" si="31"/>
        <v/>
      </c>
      <c r="T59" s="30" t="str">
        <f t="shared" si="31"/>
        <v/>
      </c>
      <c r="U59" s="30" t="str">
        <f t="shared" si="31"/>
        <v/>
      </c>
      <c r="V59" s="30" t="str">
        <f t="shared" si="31"/>
        <v/>
      </c>
      <c r="W59" s="30" t="str">
        <f t="shared" si="31"/>
        <v/>
      </c>
      <c r="X59" s="30" t="str">
        <f t="shared" si="31"/>
        <v/>
      </c>
      <c r="Y59" s="30" t="str">
        <f t="shared" si="31"/>
        <v/>
      </c>
      <c r="Z59" s="30" t="str">
        <f t="shared" si="31"/>
        <v/>
      </c>
      <c r="AA59" s="30" t="str">
        <f t="shared" si="31"/>
        <v/>
      </c>
      <c r="AB59" s="30" t="str">
        <f t="shared" si="31"/>
        <v/>
      </c>
      <c r="AC59" s="30" t="str">
        <f t="shared" si="31"/>
        <v/>
      </c>
      <c r="AD59" s="30" t="str">
        <f t="shared" si="31"/>
        <v/>
      </c>
      <c r="AE59" s="30" t="str">
        <f t="shared" si="31"/>
        <v/>
      </c>
      <c r="AF59" s="30" t="str">
        <f t="shared" si="31"/>
        <v/>
      </c>
      <c r="AG59" s="30" t="str">
        <f t="shared" si="31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46054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46054</v>
      </c>
      <c r="D64" s="8">
        <f>IF(MONTH(DATE(YEAR(C64),MONTH(C64),DAY(C64)+1))=MONTH($C63),DATE(YEAR(C64),MONTH(C64),DAY(C64)+1),"")</f>
        <v>46055</v>
      </c>
      <c r="E64" s="8">
        <f t="shared" ref="E64:AG64" si="32">IF(MONTH(DATE(YEAR(D64),MONTH(D64),DAY(D64)+1))=MONTH($C63),DATE(YEAR(D64),MONTH(D64),DAY(D64)+1),"")</f>
        <v>46056</v>
      </c>
      <c r="F64" s="14">
        <f t="shared" si="32"/>
        <v>46057</v>
      </c>
      <c r="G64" s="8">
        <f t="shared" si="32"/>
        <v>46058</v>
      </c>
      <c r="H64" s="8">
        <f t="shared" si="32"/>
        <v>46059</v>
      </c>
      <c r="I64" s="8">
        <f t="shared" si="32"/>
        <v>46060</v>
      </c>
      <c r="J64" s="8">
        <f t="shared" si="32"/>
        <v>46061</v>
      </c>
      <c r="K64" s="8">
        <f t="shared" si="32"/>
        <v>46062</v>
      </c>
      <c r="L64" s="8">
        <f t="shared" si="32"/>
        <v>46063</v>
      </c>
      <c r="M64" s="8">
        <f t="shared" si="32"/>
        <v>46064</v>
      </c>
      <c r="N64" s="8">
        <f t="shared" si="32"/>
        <v>46065</v>
      </c>
      <c r="O64" s="8">
        <f t="shared" si="32"/>
        <v>46066</v>
      </c>
      <c r="P64" s="8">
        <f t="shared" si="32"/>
        <v>46067</v>
      </c>
      <c r="Q64" s="8">
        <f t="shared" si="32"/>
        <v>46068</v>
      </c>
      <c r="R64" s="8">
        <f t="shared" si="32"/>
        <v>46069</v>
      </c>
      <c r="S64" s="8">
        <f t="shared" si="32"/>
        <v>46070</v>
      </c>
      <c r="T64" s="8">
        <f t="shared" si="32"/>
        <v>46071</v>
      </c>
      <c r="U64" s="8">
        <f t="shared" si="32"/>
        <v>46072</v>
      </c>
      <c r="V64" s="8">
        <f t="shared" si="32"/>
        <v>46073</v>
      </c>
      <c r="W64" s="8">
        <f t="shared" si="32"/>
        <v>46074</v>
      </c>
      <c r="X64" s="8">
        <f t="shared" si="32"/>
        <v>46075</v>
      </c>
      <c r="Y64" s="8">
        <f t="shared" si="32"/>
        <v>46076</v>
      </c>
      <c r="Z64" s="8">
        <f t="shared" si="32"/>
        <v>46077</v>
      </c>
      <c r="AA64" s="8">
        <f t="shared" si="32"/>
        <v>46078</v>
      </c>
      <c r="AB64" s="8">
        <f t="shared" si="32"/>
        <v>46079</v>
      </c>
      <c r="AC64" s="8">
        <f t="shared" si="32"/>
        <v>46080</v>
      </c>
      <c r="AD64" s="8">
        <f t="shared" si="32"/>
        <v>46081</v>
      </c>
      <c r="AE64" s="8" t="str">
        <f t="shared" si="32"/>
        <v/>
      </c>
      <c r="AF64" s="8" t="e">
        <f t="shared" si="32"/>
        <v>#VALUE!</v>
      </c>
      <c r="AG64" s="8" t="e">
        <f t="shared" si="32"/>
        <v>#VALUE!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33">TEXT(C64,"aaa")</f>
        <v>日</v>
      </c>
      <c r="D65" s="9" t="str">
        <f t="shared" si="33"/>
        <v>月</v>
      </c>
      <c r="E65" s="9" t="str">
        <f t="shared" si="33"/>
        <v>火</v>
      </c>
      <c r="F65" s="15" t="str">
        <f t="shared" si="33"/>
        <v>水</v>
      </c>
      <c r="G65" s="9" t="str">
        <f t="shared" si="33"/>
        <v>木</v>
      </c>
      <c r="H65" s="9" t="str">
        <f t="shared" si="33"/>
        <v>金</v>
      </c>
      <c r="I65" s="9" t="str">
        <f t="shared" si="33"/>
        <v>土</v>
      </c>
      <c r="J65" s="9" t="str">
        <f t="shared" si="33"/>
        <v>日</v>
      </c>
      <c r="K65" s="9" t="str">
        <f t="shared" si="33"/>
        <v>月</v>
      </c>
      <c r="L65" s="9" t="str">
        <f t="shared" si="33"/>
        <v>火</v>
      </c>
      <c r="M65" s="9" t="str">
        <f t="shared" si="33"/>
        <v>水</v>
      </c>
      <c r="N65" s="9" t="str">
        <f t="shared" si="33"/>
        <v>木</v>
      </c>
      <c r="O65" s="9" t="str">
        <f t="shared" si="33"/>
        <v>金</v>
      </c>
      <c r="P65" s="9" t="str">
        <f t="shared" si="33"/>
        <v>土</v>
      </c>
      <c r="Q65" s="9" t="str">
        <f t="shared" si="33"/>
        <v>日</v>
      </c>
      <c r="R65" s="9" t="str">
        <f t="shared" si="33"/>
        <v>月</v>
      </c>
      <c r="S65" s="9" t="str">
        <f t="shared" si="33"/>
        <v>火</v>
      </c>
      <c r="T65" s="9" t="str">
        <f t="shared" si="33"/>
        <v>水</v>
      </c>
      <c r="U65" s="9" t="str">
        <f t="shared" si="33"/>
        <v>木</v>
      </c>
      <c r="V65" s="9" t="str">
        <f t="shared" si="33"/>
        <v>金</v>
      </c>
      <c r="W65" s="9" t="str">
        <f t="shared" si="33"/>
        <v>土</v>
      </c>
      <c r="X65" s="9" t="str">
        <f t="shared" si="33"/>
        <v>日</v>
      </c>
      <c r="Y65" s="9" t="str">
        <f t="shared" si="33"/>
        <v>月</v>
      </c>
      <c r="Z65" s="9" t="str">
        <f t="shared" si="33"/>
        <v>火</v>
      </c>
      <c r="AA65" s="9" t="str">
        <f t="shared" si="33"/>
        <v>水</v>
      </c>
      <c r="AB65" s="9" t="str">
        <f t="shared" si="33"/>
        <v>木</v>
      </c>
      <c r="AC65" s="9" t="str">
        <f t="shared" si="33"/>
        <v>金</v>
      </c>
      <c r="AD65" s="9" t="str">
        <f t="shared" si="33"/>
        <v>土</v>
      </c>
      <c r="AE65" s="9" t="str">
        <f t="shared" si="33"/>
        <v/>
      </c>
      <c r="AF65" s="9" t="e">
        <f t="shared" si="33"/>
        <v>#VALUE!</v>
      </c>
      <c r="AG65" s="9" t="e">
        <f t="shared" si="33"/>
        <v>#VALUE!</v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 t="shared" ref="AM65" si="34">COUNT(C64:AG64)</f>
        <v>28</v>
      </c>
      <c r="AN65" s="84">
        <f t="shared" ref="AN65" si="35">AM65-AH65</f>
        <v>28</v>
      </c>
      <c r="AO65" s="84">
        <f>'別紙１ (16ヶ月以内シート１)'!AO65+SUM(AN$7:AN69)</f>
        <v>485</v>
      </c>
      <c r="AP65" s="84">
        <f>COUNTIF(C68:AG68,"○")</f>
        <v>0</v>
      </c>
      <c r="AQ65" s="84">
        <f>'別紙１ (16ヶ月以内シート１)'!AQ65+SUM(AP$7:AP69)</f>
        <v>0</v>
      </c>
      <c r="AR65" s="84">
        <f>COUNTIF(C69:AG69,"○")</f>
        <v>0</v>
      </c>
      <c r="AS65" s="84">
        <f>'別紙１ (16ヶ月以内シート１)'!AS65+SUM(AR$7:AR69)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36">IFERROR(VLOOKUP(C64,祝日,3,FALSE),"")</f>
        <v/>
      </c>
      <c r="D67" s="30" t="str">
        <f t="shared" si="36"/>
        <v/>
      </c>
      <c r="E67" s="30" t="str">
        <f t="shared" si="36"/>
        <v/>
      </c>
      <c r="F67" s="31" t="str">
        <f t="shared" si="36"/>
        <v/>
      </c>
      <c r="G67" s="30" t="str">
        <f t="shared" si="36"/>
        <v/>
      </c>
      <c r="H67" s="30" t="str">
        <f t="shared" si="36"/>
        <v/>
      </c>
      <c r="I67" s="30" t="str">
        <f t="shared" si="36"/>
        <v/>
      </c>
      <c r="J67" s="30" t="str">
        <f t="shared" si="36"/>
        <v/>
      </c>
      <c r="K67" s="30" t="str">
        <f t="shared" si="36"/>
        <v/>
      </c>
      <c r="L67" s="30" t="str">
        <f t="shared" si="36"/>
        <v/>
      </c>
      <c r="M67" s="30" t="str">
        <f t="shared" si="36"/>
        <v>建国記念の日</v>
      </c>
      <c r="N67" s="30" t="str">
        <f t="shared" si="36"/>
        <v/>
      </c>
      <c r="O67" s="30" t="str">
        <f t="shared" si="36"/>
        <v/>
      </c>
      <c r="P67" s="30" t="str">
        <f t="shared" si="36"/>
        <v/>
      </c>
      <c r="Q67" s="30" t="str">
        <f t="shared" si="36"/>
        <v/>
      </c>
      <c r="R67" s="32" t="str">
        <f t="shared" si="36"/>
        <v/>
      </c>
      <c r="S67" s="30" t="str">
        <f t="shared" si="36"/>
        <v/>
      </c>
      <c r="T67" s="30" t="str">
        <f t="shared" si="36"/>
        <v/>
      </c>
      <c r="U67" s="30" t="str">
        <f t="shared" si="36"/>
        <v/>
      </c>
      <c r="V67" s="30" t="str">
        <f t="shared" si="36"/>
        <v/>
      </c>
      <c r="W67" s="30" t="str">
        <f t="shared" si="36"/>
        <v/>
      </c>
      <c r="X67" s="30" t="str">
        <f t="shared" si="36"/>
        <v/>
      </c>
      <c r="Y67" s="30" t="str">
        <f t="shared" si="36"/>
        <v>天皇誕生日</v>
      </c>
      <c r="Z67" s="30" t="str">
        <f t="shared" si="36"/>
        <v/>
      </c>
      <c r="AA67" s="30" t="str">
        <f t="shared" si="36"/>
        <v/>
      </c>
      <c r="AB67" s="30" t="str">
        <f t="shared" si="36"/>
        <v/>
      </c>
      <c r="AC67" s="30" t="str">
        <f t="shared" si="36"/>
        <v/>
      </c>
      <c r="AD67" s="30" t="str">
        <f t="shared" si="36"/>
        <v/>
      </c>
      <c r="AE67" s="30" t="str">
        <f t="shared" si="36"/>
        <v/>
      </c>
      <c r="AF67" s="30" t="str">
        <f t="shared" si="36"/>
        <v/>
      </c>
      <c r="AG67" s="30" t="str">
        <f t="shared" si="36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B72" s="3" t="s">
        <v>22</v>
      </c>
      <c r="AD72" s="109" t="s">
        <v>91</v>
      </c>
      <c r="AE72" s="110"/>
      <c r="AF72" s="110"/>
      <c r="AG72" s="110"/>
      <c r="AH72" s="110"/>
      <c r="AI72" s="110"/>
      <c r="AJ72" s="111"/>
      <c r="AK72" s="112">
        <f>AL69</f>
        <v>0</v>
      </c>
      <c r="AL72" s="113"/>
    </row>
    <row r="73" spans="1:45" x14ac:dyDescent="0.15">
      <c r="A73" s="16"/>
      <c r="B73" s="107"/>
      <c r="C73" s="107"/>
      <c r="D73" s="107"/>
      <c r="E73" s="107"/>
      <c r="F73" s="107"/>
      <c r="G73" s="107"/>
      <c r="H73" s="107"/>
      <c r="AD73" s="3" t="s">
        <v>23</v>
      </c>
    </row>
    <row r="74" spans="1:45" x14ac:dyDescent="0.15">
      <c r="B74" s="108"/>
      <c r="C74" s="108"/>
      <c r="D74" s="108"/>
      <c r="E74" s="108"/>
      <c r="F74" s="108"/>
      <c r="G74" s="108"/>
      <c r="H74" s="108"/>
      <c r="AL74" s="17"/>
    </row>
    <row r="75" spans="1:45" x14ac:dyDescent="0.15">
      <c r="A75" s="16"/>
      <c r="Z75" s="114" t="s">
        <v>24</v>
      </c>
      <c r="AA75" s="114"/>
      <c r="AB75" s="114"/>
      <c r="AC75" s="114"/>
      <c r="AD75" s="115" t="str">
        <f>IF(AL77="該当","通期の４週８休以上（28.5%以上）を達成",IF(AK72=0,"",IF(AK72&gt;=0.285,"通期の４週８休以上（28.5%以上）を達成","週休２日未達成")))</f>
        <v/>
      </c>
      <c r="AE75" s="115"/>
      <c r="AF75" s="115"/>
      <c r="AG75" s="115"/>
      <c r="AH75" s="115"/>
      <c r="AI75" s="115"/>
      <c r="AJ75" s="115"/>
      <c r="AK75" s="115"/>
      <c r="AL75" s="115"/>
    </row>
    <row r="76" spans="1:45" ht="14.25" thickBot="1" x14ac:dyDescent="0.2">
      <c r="A76" s="16"/>
      <c r="B76" s="3" t="s">
        <v>25</v>
      </c>
      <c r="AH76" s="16"/>
      <c r="AI76" s="16"/>
      <c r="AJ76" s="16"/>
      <c r="AK76" s="16"/>
      <c r="AL76" s="16"/>
    </row>
    <row r="77" spans="1:45" ht="14.25" thickBot="1" x14ac:dyDescent="0.2">
      <c r="B77" s="107"/>
      <c r="C77" s="107"/>
      <c r="D77" s="107"/>
      <c r="E77" s="107"/>
      <c r="F77" s="107"/>
      <c r="G77" s="107"/>
      <c r="H77" s="107"/>
      <c r="AK77" s="60" t="s">
        <v>94</v>
      </c>
      <c r="AL77" s="61" t="s">
        <v>39</v>
      </c>
      <c r="AS77" s="4"/>
    </row>
    <row r="78" spans="1:45" x14ac:dyDescent="0.15">
      <c r="B78" s="108"/>
      <c r="C78" s="108"/>
      <c r="D78" s="108"/>
      <c r="E78" s="108"/>
      <c r="F78" s="108"/>
      <c r="G78" s="108"/>
      <c r="H78" s="108"/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ht="13.5" customHeight="1" x14ac:dyDescent="0.15">
      <c r="A80" s="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</row>
    <row r="81" spans="1:38" ht="20.100000000000001" customHeight="1" x14ac:dyDescent="0.15">
      <c r="A81" s="1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6">
    <mergeCell ref="B73:H74"/>
    <mergeCell ref="B77:H78"/>
    <mergeCell ref="AD72:AJ72"/>
    <mergeCell ref="AK72:AL72"/>
    <mergeCell ref="Z75:AC75"/>
    <mergeCell ref="AD75:AL75"/>
    <mergeCell ref="AO65:AO69"/>
    <mergeCell ref="AP65:AP69"/>
    <mergeCell ref="AQ65:AQ69"/>
    <mergeCell ref="AR65:AR69"/>
    <mergeCell ref="AK57:AK59"/>
    <mergeCell ref="AL57:AL59"/>
    <mergeCell ref="AS57:AS61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  <mergeCell ref="AP63:AP64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AK7:AL8"/>
    <mergeCell ref="AM7:AM8"/>
    <mergeCell ref="AN7:AN8"/>
    <mergeCell ref="AJ3:AL3"/>
    <mergeCell ref="B4:C4"/>
    <mergeCell ref="B5:C5"/>
    <mergeCell ref="D5:E5"/>
    <mergeCell ref="F5:G5"/>
    <mergeCell ref="H5:I5"/>
    <mergeCell ref="K5:L5"/>
    <mergeCell ref="C7:AG7"/>
    <mergeCell ref="AH7:AH8"/>
    <mergeCell ref="AI7:AJ8"/>
    <mergeCell ref="D4:P4"/>
    <mergeCell ref="M5:N5"/>
    <mergeCell ref="O5:P5"/>
    <mergeCell ref="X5:Z5"/>
    <mergeCell ref="B6:C6"/>
    <mergeCell ref="D6:E6"/>
    <mergeCell ref="F6:G6"/>
    <mergeCell ref="H6:I6"/>
    <mergeCell ref="K6:L6"/>
    <mergeCell ref="M6:N6"/>
    <mergeCell ref="O6:P6"/>
  </mergeCells>
  <phoneticPr fontId="1"/>
  <conditionalFormatting sqref="C8:AG13">
    <cfRule type="expression" dxfId="215" priority="23">
      <formula>COUNTIF(祝日,C$8)=1</formula>
    </cfRule>
    <cfRule type="expression" dxfId="214" priority="26">
      <formula>WEEKDAY(C$8)=7</formula>
    </cfRule>
    <cfRule type="expression" dxfId="213" priority="27">
      <formula>WEEKDAY(C$8)=1</formula>
    </cfRule>
  </conditionalFormatting>
  <conditionalFormatting sqref="C16:AG21">
    <cfRule type="expression" dxfId="212" priority="22">
      <formula>COUNTIF(祝日,C$16)=1</formula>
    </cfRule>
    <cfRule type="expression" dxfId="211" priority="24">
      <formula>WEEKDAY(C$16)=7</formula>
    </cfRule>
    <cfRule type="expression" dxfId="210" priority="25">
      <formula>WEEKDAY(C$16)=1</formula>
    </cfRule>
  </conditionalFormatting>
  <conditionalFormatting sqref="C24:AG29">
    <cfRule type="expression" dxfId="209" priority="19" stopIfTrue="1">
      <formula>COUNTIF(祝日,C$24)=1</formula>
    </cfRule>
    <cfRule type="expression" dxfId="208" priority="20">
      <formula>WEEKDAY(C$24)=7</formula>
    </cfRule>
    <cfRule type="expression" dxfId="207" priority="21">
      <formula>WEEKDAY(C$24)=1</formula>
    </cfRule>
  </conditionalFormatting>
  <conditionalFormatting sqref="C32:AG37">
    <cfRule type="expression" dxfId="206" priority="16" stopIfTrue="1">
      <formula>COUNTIF(祝日,C$32)=1</formula>
    </cfRule>
    <cfRule type="expression" dxfId="205" priority="17">
      <formula>WEEKDAY(C$32)=7</formula>
    </cfRule>
    <cfRule type="expression" dxfId="204" priority="18">
      <formula>WEEKDAY(C$32)=1</formula>
    </cfRule>
  </conditionalFormatting>
  <conditionalFormatting sqref="C44:C45 C40:AG43">
    <cfRule type="expression" dxfId="203" priority="13" stopIfTrue="1">
      <formula>COUNTIF(祝日,C$40)=1</formula>
    </cfRule>
    <cfRule type="expression" dxfId="202" priority="14">
      <formula>WEEKDAY(C$40)=7</formula>
    </cfRule>
    <cfRule type="expression" dxfId="201" priority="15">
      <formula>WEEKDAY(C$40)=1</formula>
    </cfRule>
  </conditionalFormatting>
  <conditionalFormatting sqref="C48:AG53">
    <cfRule type="expression" dxfId="200" priority="10" stopIfTrue="1">
      <formula>COUNTIF(祝日,C$48)=1</formula>
    </cfRule>
    <cfRule type="expression" dxfId="199" priority="11">
      <formula>WEEKDAY(C$48)=7</formula>
    </cfRule>
    <cfRule type="expression" dxfId="198" priority="12">
      <formula>WEEKDAY(C$48)=1</formula>
    </cfRule>
  </conditionalFormatting>
  <conditionalFormatting sqref="C56:AG61">
    <cfRule type="expression" dxfId="197" priority="7" stopIfTrue="1">
      <formula>COUNTIF(祝日,C$56)=1</formula>
    </cfRule>
    <cfRule type="expression" dxfId="196" priority="8">
      <formula>WEEKDAY(C$56)=7</formula>
    </cfRule>
    <cfRule type="expression" dxfId="195" priority="9">
      <formula>WEEKDAY(C$56)=1</formula>
    </cfRule>
  </conditionalFormatting>
  <conditionalFormatting sqref="C64:AG69">
    <cfRule type="expression" dxfId="194" priority="4" stopIfTrue="1">
      <formula>COUNTIF(祝日,C$64)=1</formula>
    </cfRule>
    <cfRule type="expression" dxfId="193" priority="5">
      <formula>WEEKDAY(C$64)=7</formula>
    </cfRule>
    <cfRule type="expression" dxfId="192" priority="6">
      <formula>WEEKDAY(C$64)=1</formula>
    </cfRule>
  </conditionalFormatting>
  <conditionalFormatting sqref="D44:AG45">
    <cfRule type="expression" dxfId="191" priority="1" stopIfTrue="1">
      <formula>COUNTIF(祝日,D$40)=1</formula>
    </cfRule>
    <cfRule type="expression" dxfId="190" priority="2">
      <formula>WEEKDAY(D$40)=7</formula>
    </cfRule>
    <cfRule type="expression" dxfId="189" priority="3">
      <formula>WEEKDAY(D$40)=1</formula>
    </cfRule>
  </conditionalFormatting>
  <dataValidations count="4">
    <dataValidation type="list" allowBlank="1" showInputMessage="1" showErrorMessage="1" sqref="C12:AG12 C28:AG28 C36:AG36 C44:AG44 C52:AG52 C60:AG60 C68:AG68 C20:AG20" xr:uid="{00000000-0002-0000-0200-000000000000}">
      <formula1>"－,○,対象外"</formula1>
    </dataValidation>
    <dataValidation type="list" allowBlank="1" showInputMessage="1" showErrorMessage="1" sqref="C13:AG13 C29:AG29 C37:AG37 C45:AG45 C53:AG53 C61:AG61 C69:AG69 C21:AG21" xr:uid="{00000000-0002-0000-0200-000001000000}">
      <formula1>"○"</formula1>
    </dataValidation>
    <dataValidation type="list" allowBlank="1" showInputMessage="1" showErrorMessage="1" sqref="C10:AG10 C18:AG18 C26:AG26 C34:AG34 C42:AG42 C50:AG50 C58:AG58 C66:AG66" xr:uid="{00000000-0002-0000-0200-000002000000}">
      <formula1>"契約日,着手日,完了日,完了日工期末,工期末,振替日,夏季休暇,年末年始休暇"</formula1>
    </dataValidation>
    <dataValidation type="list" allowBlank="1" showInputMessage="1" showErrorMessage="1" sqref="AL77" xr:uid="{3C604E4E-1BF2-4D3A-9760-B4EB1C47D7A6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F784-F1F3-471B-8BE0-40B1F38A7C4B}">
  <sheetPr>
    <tabColor rgb="FFFFFF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30</v>
      </c>
      <c r="AK3" s="118"/>
      <c r="AL3" s="118"/>
    </row>
    <row r="4" spans="2:50" ht="18.75" customHeight="1" x14ac:dyDescent="0.15">
      <c r="B4" s="73" t="s">
        <v>93</v>
      </c>
      <c r="C4" s="73"/>
      <c r="D4" s="75" t="s">
        <v>27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M4" s="5"/>
      <c r="AN4" s="5"/>
    </row>
    <row r="5" spans="2:50" ht="18.75" customHeight="1" x14ac:dyDescent="0.15">
      <c r="B5" s="73" t="s">
        <v>92</v>
      </c>
      <c r="C5" s="73"/>
      <c r="D5" s="74">
        <v>2024</v>
      </c>
      <c r="E5" s="74"/>
      <c r="F5" s="62">
        <v>11</v>
      </c>
      <c r="G5" s="62"/>
      <c r="H5" s="63">
        <v>1</v>
      </c>
      <c r="I5" s="63"/>
      <c r="J5" s="3" t="s">
        <v>1</v>
      </c>
      <c r="K5" s="74">
        <v>2025</v>
      </c>
      <c r="L5" s="74"/>
      <c r="M5" s="62">
        <v>3</v>
      </c>
      <c r="N5" s="62"/>
      <c r="O5" s="63">
        <v>14</v>
      </c>
      <c r="P5" s="63"/>
      <c r="X5" s="122"/>
      <c r="Y5" s="122"/>
      <c r="Z5" s="122"/>
      <c r="AG5" s="116" t="s">
        <v>2</v>
      </c>
      <c r="AH5" s="116"/>
      <c r="AI5" s="116"/>
      <c r="AJ5" s="116"/>
      <c r="AK5" s="116"/>
      <c r="AL5" s="116"/>
    </row>
    <row r="6" spans="2:50" ht="18.75" customHeight="1" thickBot="1" x14ac:dyDescent="0.2">
      <c r="B6" s="73" t="s">
        <v>28</v>
      </c>
      <c r="C6" s="73"/>
      <c r="D6" s="119">
        <f>D5</f>
        <v>2024</v>
      </c>
      <c r="E6" s="119"/>
      <c r="F6" s="120">
        <f>F5</f>
        <v>11</v>
      </c>
      <c r="G6" s="120"/>
      <c r="H6" s="121"/>
      <c r="I6" s="121"/>
      <c r="J6" s="3" t="s">
        <v>1</v>
      </c>
      <c r="K6" s="119">
        <f>YEAR(EDATE(D5&amp;"/"&amp;F5&amp;"/"&amp;H5,7))</f>
        <v>2025</v>
      </c>
      <c r="L6" s="119"/>
      <c r="M6" s="120">
        <f>MONTH(EDATE(D5&amp;"/"&amp;F5&amp;"/"&amp;H5,7))</f>
        <v>6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45597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45597</v>
      </c>
      <c r="D8" s="8">
        <f>IF(MONTH(DATE(YEAR(C8),MONTH(C8),DAY(C8)+1))=MONTH($C7),DATE(YEAR(C8),MONTH(C8),DAY(C8)+1),"")</f>
        <v>45598</v>
      </c>
      <c r="E8" s="8">
        <f t="shared" ref="E8:AG8" si="0">IF(MONTH(DATE(YEAR(D8),MONTH(D8),DAY(D8)+1))=MONTH($C$7),DATE(YEAR(D8),MONTH(D8),DAY(D8)+1),"")</f>
        <v>45599</v>
      </c>
      <c r="F8" s="26">
        <f t="shared" si="0"/>
        <v>45600</v>
      </c>
      <c r="G8" s="8">
        <f t="shared" si="0"/>
        <v>45601</v>
      </c>
      <c r="H8" s="8">
        <f t="shared" si="0"/>
        <v>45602</v>
      </c>
      <c r="I8" s="8">
        <f t="shared" si="0"/>
        <v>45603</v>
      </c>
      <c r="J8" s="8">
        <f t="shared" si="0"/>
        <v>45604</v>
      </c>
      <c r="K8" s="8">
        <f t="shared" si="0"/>
        <v>45605</v>
      </c>
      <c r="L8" s="8">
        <f t="shared" si="0"/>
        <v>45606</v>
      </c>
      <c r="M8" s="8">
        <f t="shared" si="0"/>
        <v>45607</v>
      </c>
      <c r="N8" s="8">
        <f t="shared" si="0"/>
        <v>45608</v>
      </c>
      <c r="O8" s="8">
        <f t="shared" si="0"/>
        <v>45609</v>
      </c>
      <c r="P8" s="8">
        <f t="shared" si="0"/>
        <v>45610</v>
      </c>
      <c r="Q8" s="8">
        <f t="shared" si="0"/>
        <v>45611</v>
      </c>
      <c r="R8" s="8">
        <f t="shared" si="0"/>
        <v>45612</v>
      </c>
      <c r="S8" s="8">
        <f t="shared" si="0"/>
        <v>45613</v>
      </c>
      <c r="T8" s="8">
        <f t="shared" si="0"/>
        <v>45614</v>
      </c>
      <c r="U8" s="8">
        <f t="shared" si="0"/>
        <v>45615</v>
      </c>
      <c r="V8" s="8">
        <f t="shared" si="0"/>
        <v>45616</v>
      </c>
      <c r="W8" s="8">
        <f t="shared" si="0"/>
        <v>45617</v>
      </c>
      <c r="X8" s="8">
        <f t="shared" si="0"/>
        <v>45618</v>
      </c>
      <c r="Y8" s="8">
        <f t="shared" si="0"/>
        <v>45619</v>
      </c>
      <c r="Z8" s="8">
        <f t="shared" si="0"/>
        <v>45620</v>
      </c>
      <c r="AA8" s="8">
        <f t="shared" si="0"/>
        <v>45621</v>
      </c>
      <c r="AB8" s="8">
        <f t="shared" si="0"/>
        <v>45622</v>
      </c>
      <c r="AC8" s="8">
        <f t="shared" si="0"/>
        <v>45623</v>
      </c>
      <c r="AD8" s="8">
        <f t="shared" si="0"/>
        <v>45624</v>
      </c>
      <c r="AE8" s="8">
        <f t="shared" si="0"/>
        <v>45625</v>
      </c>
      <c r="AF8" s="8">
        <f t="shared" si="0"/>
        <v>45626</v>
      </c>
      <c r="AG8" s="8" t="str">
        <f t="shared" si="0"/>
        <v/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金</v>
      </c>
      <c r="D9" s="9" t="str">
        <f t="shared" si="1"/>
        <v>土</v>
      </c>
      <c r="E9" s="9" t="str">
        <f t="shared" si="1"/>
        <v>日</v>
      </c>
      <c r="F9" s="10" t="str">
        <f t="shared" si="1"/>
        <v>月</v>
      </c>
      <c r="G9" s="9" t="str">
        <f t="shared" si="1"/>
        <v>火</v>
      </c>
      <c r="H9" s="9" t="str">
        <f t="shared" si="1"/>
        <v>水</v>
      </c>
      <c r="I9" s="9" t="str">
        <f t="shared" si="1"/>
        <v>木</v>
      </c>
      <c r="J9" s="9" t="str">
        <f t="shared" si="1"/>
        <v>金</v>
      </c>
      <c r="K9" s="9" t="str">
        <f t="shared" si="1"/>
        <v>土</v>
      </c>
      <c r="L9" s="9" t="str">
        <f t="shared" si="1"/>
        <v>日</v>
      </c>
      <c r="M9" s="9" t="str">
        <f t="shared" si="1"/>
        <v>月</v>
      </c>
      <c r="N9" s="9" t="str">
        <f t="shared" si="1"/>
        <v>火</v>
      </c>
      <c r="O9" s="9" t="str">
        <f t="shared" si="1"/>
        <v>水</v>
      </c>
      <c r="P9" s="9" t="str">
        <f t="shared" si="1"/>
        <v>木</v>
      </c>
      <c r="Q9" s="9" t="str">
        <f t="shared" si="1"/>
        <v>金</v>
      </c>
      <c r="R9" s="9" t="str">
        <f t="shared" si="1"/>
        <v>土</v>
      </c>
      <c r="S9" s="9" t="str">
        <f t="shared" si="1"/>
        <v>日</v>
      </c>
      <c r="T9" s="9" t="str">
        <f t="shared" si="1"/>
        <v>月</v>
      </c>
      <c r="U9" s="9" t="str">
        <f t="shared" si="1"/>
        <v>火</v>
      </c>
      <c r="V9" s="9" t="str">
        <f t="shared" si="1"/>
        <v>水</v>
      </c>
      <c r="W9" s="9" t="str">
        <f t="shared" si="1"/>
        <v>木</v>
      </c>
      <c r="X9" s="9" t="str">
        <f t="shared" si="1"/>
        <v>金</v>
      </c>
      <c r="Y9" s="9" t="str">
        <f t="shared" si="1"/>
        <v>土</v>
      </c>
      <c r="Z9" s="9" t="str">
        <f t="shared" si="1"/>
        <v>日</v>
      </c>
      <c r="AA9" s="9" t="str">
        <f t="shared" si="1"/>
        <v>月</v>
      </c>
      <c r="AB9" s="9" t="str">
        <f t="shared" si="1"/>
        <v>火</v>
      </c>
      <c r="AC9" s="9" t="str">
        <f t="shared" si="1"/>
        <v>水</v>
      </c>
      <c r="AD9" s="9" t="str">
        <f t="shared" si="1"/>
        <v>木</v>
      </c>
      <c r="AE9" s="9" t="str">
        <f t="shared" si="1"/>
        <v>金</v>
      </c>
      <c r="AF9" s="9" t="str">
        <f t="shared" si="1"/>
        <v>土</v>
      </c>
      <c r="AG9" s="9" t="str">
        <f t="shared" si="1"/>
        <v/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30</v>
      </c>
      <c r="AN9" s="84">
        <f>AM9-AH9</f>
        <v>30</v>
      </c>
      <c r="AO9" s="84">
        <f>SUM(AN$7:AN13)</f>
        <v>30</v>
      </c>
      <c r="AP9" s="84">
        <f>COUNTIF(C12:AG12,"○")</f>
        <v>0</v>
      </c>
      <c r="AQ9" s="84">
        <f>SUM(AP$7:AP13)</f>
        <v>0</v>
      </c>
      <c r="AR9" s="84">
        <f>COUNTIF(C13:AG13,"○")</f>
        <v>0</v>
      </c>
      <c r="AS9" s="84">
        <f>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>文化の日</v>
      </c>
      <c r="F11" s="32" t="str">
        <f t="shared" si="2"/>
        <v>振替休日</v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/>
      </c>
      <c r="W11" s="30" t="str">
        <f t="shared" si="2"/>
        <v/>
      </c>
      <c r="X11" s="30" t="str">
        <f t="shared" si="2"/>
        <v/>
      </c>
      <c r="Y11" s="30" t="str">
        <f t="shared" si="2"/>
        <v>勤労感謝の日</v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45627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45627</v>
      </c>
      <c r="D16" s="8">
        <f t="shared" ref="D16:AG16" si="3">IF(MONTH(DATE(YEAR(C16),MONTH(C16),DAY(C16)+1))=MONTH($C15),DATE(YEAR(C16),MONTH(C16),DAY(C16)+1),"")</f>
        <v>45628</v>
      </c>
      <c r="E16" s="8">
        <f t="shared" si="3"/>
        <v>45629</v>
      </c>
      <c r="F16" s="8">
        <f t="shared" si="3"/>
        <v>45630</v>
      </c>
      <c r="G16" s="8">
        <f t="shared" si="3"/>
        <v>45631</v>
      </c>
      <c r="H16" s="8">
        <f t="shared" si="3"/>
        <v>45632</v>
      </c>
      <c r="I16" s="8">
        <f t="shared" si="3"/>
        <v>45633</v>
      </c>
      <c r="J16" s="8">
        <f t="shared" si="3"/>
        <v>45634</v>
      </c>
      <c r="K16" s="8">
        <f t="shared" si="3"/>
        <v>45635</v>
      </c>
      <c r="L16" s="8">
        <f t="shared" si="3"/>
        <v>45636</v>
      </c>
      <c r="M16" s="8">
        <f t="shared" si="3"/>
        <v>45637</v>
      </c>
      <c r="N16" s="8">
        <f t="shared" si="3"/>
        <v>45638</v>
      </c>
      <c r="O16" s="8">
        <f t="shared" si="3"/>
        <v>45639</v>
      </c>
      <c r="P16" s="8">
        <f t="shared" si="3"/>
        <v>45640</v>
      </c>
      <c r="Q16" s="8">
        <f t="shared" si="3"/>
        <v>45641</v>
      </c>
      <c r="R16" s="8">
        <f t="shared" si="3"/>
        <v>45642</v>
      </c>
      <c r="S16" s="8">
        <f t="shared" si="3"/>
        <v>45643</v>
      </c>
      <c r="T16" s="8">
        <f t="shared" si="3"/>
        <v>45644</v>
      </c>
      <c r="U16" s="8">
        <f t="shared" si="3"/>
        <v>45645</v>
      </c>
      <c r="V16" s="8">
        <f t="shared" si="3"/>
        <v>45646</v>
      </c>
      <c r="W16" s="8">
        <f t="shared" si="3"/>
        <v>45647</v>
      </c>
      <c r="X16" s="8">
        <f t="shared" si="3"/>
        <v>45648</v>
      </c>
      <c r="Y16" s="8">
        <f t="shared" si="3"/>
        <v>45649</v>
      </c>
      <c r="Z16" s="8">
        <f t="shared" si="3"/>
        <v>45650</v>
      </c>
      <c r="AA16" s="8">
        <f t="shared" si="3"/>
        <v>45651</v>
      </c>
      <c r="AB16" s="8">
        <f t="shared" si="3"/>
        <v>45652</v>
      </c>
      <c r="AC16" s="8">
        <f t="shared" si="3"/>
        <v>45653</v>
      </c>
      <c r="AD16" s="8">
        <f t="shared" si="3"/>
        <v>45654</v>
      </c>
      <c r="AE16" s="8">
        <f t="shared" si="3"/>
        <v>45655</v>
      </c>
      <c r="AF16" s="8">
        <f t="shared" si="3"/>
        <v>45656</v>
      </c>
      <c r="AG16" s="8">
        <f t="shared" si="3"/>
        <v>45657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日</v>
      </c>
      <c r="D17" s="9" t="str">
        <f t="shared" si="4"/>
        <v>月</v>
      </c>
      <c r="E17" s="9" t="str">
        <f t="shared" si="4"/>
        <v>火</v>
      </c>
      <c r="F17" s="9" t="str">
        <f t="shared" si="4"/>
        <v>水</v>
      </c>
      <c r="G17" s="9" t="str">
        <f t="shared" si="4"/>
        <v>木</v>
      </c>
      <c r="H17" s="9" t="str">
        <f t="shared" si="4"/>
        <v>金</v>
      </c>
      <c r="I17" s="9" t="str">
        <f t="shared" si="4"/>
        <v>土</v>
      </c>
      <c r="J17" s="9" t="str">
        <f t="shared" si="4"/>
        <v>日</v>
      </c>
      <c r="K17" s="9" t="str">
        <f t="shared" si="4"/>
        <v>月</v>
      </c>
      <c r="L17" s="9" t="str">
        <f t="shared" si="4"/>
        <v>火</v>
      </c>
      <c r="M17" s="9" t="str">
        <f t="shared" si="4"/>
        <v>水</v>
      </c>
      <c r="N17" s="9" t="str">
        <f t="shared" si="4"/>
        <v>木</v>
      </c>
      <c r="O17" s="9" t="str">
        <f t="shared" si="4"/>
        <v>金</v>
      </c>
      <c r="P17" s="9" t="str">
        <f t="shared" si="4"/>
        <v>土</v>
      </c>
      <c r="Q17" s="9" t="str">
        <f t="shared" si="4"/>
        <v>日</v>
      </c>
      <c r="R17" s="9" t="str">
        <f t="shared" si="4"/>
        <v>月</v>
      </c>
      <c r="S17" s="9" t="str">
        <f t="shared" si="4"/>
        <v>火</v>
      </c>
      <c r="T17" s="9" t="str">
        <f t="shared" si="4"/>
        <v>水</v>
      </c>
      <c r="U17" s="9" t="str">
        <f t="shared" si="4"/>
        <v>木</v>
      </c>
      <c r="V17" s="9" t="str">
        <f t="shared" si="4"/>
        <v>金</v>
      </c>
      <c r="W17" s="9" t="str">
        <f t="shared" si="4"/>
        <v>土</v>
      </c>
      <c r="X17" s="9" t="str">
        <f t="shared" si="4"/>
        <v>日</v>
      </c>
      <c r="Y17" s="9" t="str">
        <f t="shared" si="4"/>
        <v>月</v>
      </c>
      <c r="Z17" s="9" t="str">
        <f t="shared" si="4"/>
        <v>火</v>
      </c>
      <c r="AA17" s="9" t="str">
        <f t="shared" si="4"/>
        <v>水</v>
      </c>
      <c r="AB17" s="9" t="str">
        <f t="shared" si="4"/>
        <v>木</v>
      </c>
      <c r="AC17" s="9" t="str">
        <f t="shared" si="4"/>
        <v>金</v>
      </c>
      <c r="AD17" s="9" t="str">
        <f t="shared" si="4"/>
        <v>土</v>
      </c>
      <c r="AE17" s="9" t="str">
        <f t="shared" si="4"/>
        <v>日</v>
      </c>
      <c r="AF17" s="9" t="str">
        <f t="shared" si="4"/>
        <v>月</v>
      </c>
      <c r="AG17" s="9" t="str">
        <f t="shared" si="4"/>
        <v>火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SUM(AN$7:AN21)</f>
        <v>61</v>
      </c>
      <c r="AP17" s="84">
        <f>COUNTIF(C20:AG20,"○")</f>
        <v>0</v>
      </c>
      <c r="AQ17" s="84">
        <f>SUM(AP$7:AP21)</f>
        <v>0</v>
      </c>
      <c r="AR17" s="84">
        <f>COUNTIF(C21:AG21,"○")</f>
        <v>0</v>
      </c>
      <c r="AS17" s="84">
        <f>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/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/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/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45658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45658</v>
      </c>
      <c r="D24" s="8">
        <f t="shared" ref="D24:AG24" si="6">IF(MONTH(DATE(YEAR(C24),MONTH(C24),DAY(C24)+1))=MONTH($C23),DATE(YEAR(C24),MONTH(C24),DAY(C24)+1),"")</f>
        <v>45659</v>
      </c>
      <c r="E24" s="8">
        <f t="shared" si="6"/>
        <v>45660</v>
      </c>
      <c r="F24" s="14">
        <f t="shared" si="6"/>
        <v>45661</v>
      </c>
      <c r="G24" s="8">
        <f t="shared" si="6"/>
        <v>45662</v>
      </c>
      <c r="H24" s="8">
        <f t="shared" si="6"/>
        <v>45663</v>
      </c>
      <c r="I24" s="8">
        <f t="shared" si="6"/>
        <v>45664</v>
      </c>
      <c r="J24" s="8">
        <f t="shared" si="6"/>
        <v>45665</v>
      </c>
      <c r="K24" s="8">
        <f t="shared" si="6"/>
        <v>45666</v>
      </c>
      <c r="L24" s="8">
        <f t="shared" si="6"/>
        <v>45667</v>
      </c>
      <c r="M24" s="8">
        <f t="shared" si="6"/>
        <v>45668</v>
      </c>
      <c r="N24" s="8">
        <f t="shared" si="6"/>
        <v>45669</v>
      </c>
      <c r="O24" s="8">
        <f t="shared" si="6"/>
        <v>45670</v>
      </c>
      <c r="P24" s="8">
        <f t="shared" si="6"/>
        <v>45671</v>
      </c>
      <c r="Q24" s="8">
        <f t="shared" si="6"/>
        <v>45672</v>
      </c>
      <c r="R24" s="8">
        <f t="shared" si="6"/>
        <v>45673</v>
      </c>
      <c r="S24" s="8">
        <f t="shared" si="6"/>
        <v>45674</v>
      </c>
      <c r="T24" s="8">
        <f t="shared" si="6"/>
        <v>45675</v>
      </c>
      <c r="U24" s="8">
        <f t="shared" si="6"/>
        <v>45676</v>
      </c>
      <c r="V24" s="8">
        <f t="shared" si="6"/>
        <v>45677</v>
      </c>
      <c r="W24" s="8">
        <f t="shared" si="6"/>
        <v>45678</v>
      </c>
      <c r="X24" s="8">
        <f t="shared" si="6"/>
        <v>45679</v>
      </c>
      <c r="Y24" s="8">
        <f t="shared" si="6"/>
        <v>45680</v>
      </c>
      <c r="Z24" s="8">
        <f t="shared" si="6"/>
        <v>45681</v>
      </c>
      <c r="AA24" s="8">
        <f t="shared" si="6"/>
        <v>45682</v>
      </c>
      <c r="AB24" s="8">
        <f t="shared" si="6"/>
        <v>45683</v>
      </c>
      <c r="AC24" s="8">
        <f t="shared" si="6"/>
        <v>45684</v>
      </c>
      <c r="AD24" s="8">
        <f t="shared" si="6"/>
        <v>45685</v>
      </c>
      <c r="AE24" s="8">
        <f t="shared" si="6"/>
        <v>45686</v>
      </c>
      <c r="AF24" s="8">
        <f t="shared" si="6"/>
        <v>45687</v>
      </c>
      <c r="AG24" s="8">
        <f t="shared" si="6"/>
        <v>45688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水</v>
      </c>
      <c r="D25" s="9" t="str">
        <f t="shared" si="7"/>
        <v>木</v>
      </c>
      <c r="E25" s="9" t="str">
        <f t="shared" si="7"/>
        <v>金</v>
      </c>
      <c r="F25" s="15" t="str">
        <f t="shared" si="7"/>
        <v>土</v>
      </c>
      <c r="G25" s="9" t="str">
        <f t="shared" si="7"/>
        <v>日</v>
      </c>
      <c r="H25" s="9" t="str">
        <f t="shared" si="7"/>
        <v>月</v>
      </c>
      <c r="I25" s="9" t="str">
        <f t="shared" si="7"/>
        <v>火</v>
      </c>
      <c r="J25" s="9" t="str">
        <f t="shared" si="7"/>
        <v>水</v>
      </c>
      <c r="K25" s="9" t="str">
        <f t="shared" si="7"/>
        <v>木</v>
      </c>
      <c r="L25" s="9" t="str">
        <f t="shared" si="7"/>
        <v>金</v>
      </c>
      <c r="M25" s="9" t="str">
        <f t="shared" si="7"/>
        <v>土</v>
      </c>
      <c r="N25" s="9" t="str">
        <f t="shared" si="7"/>
        <v>日</v>
      </c>
      <c r="O25" s="9" t="str">
        <f t="shared" si="7"/>
        <v>月</v>
      </c>
      <c r="P25" s="9" t="str">
        <f t="shared" si="7"/>
        <v>火</v>
      </c>
      <c r="Q25" s="9" t="str">
        <f t="shared" si="7"/>
        <v>水</v>
      </c>
      <c r="R25" s="9" t="str">
        <f t="shared" si="7"/>
        <v>木</v>
      </c>
      <c r="S25" s="9" t="str">
        <f t="shared" si="7"/>
        <v>金</v>
      </c>
      <c r="T25" s="9" t="str">
        <f t="shared" si="7"/>
        <v>土</v>
      </c>
      <c r="U25" s="9" t="str">
        <f t="shared" si="7"/>
        <v>日</v>
      </c>
      <c r="V25" s="9" t="str">
        <f t="shared" si="7"/>
        <v>月</v>
      </c>
      <c r="W25" s="9" t="str">
        <f t="shared" si="7"/>
        <v>火</v>
      </c>
      <c r="X25" s="9" t="str">
        <f t="shared" si="7"/>
        <v>水</v>
      </c>
      <c r="Y25" s="9" t="str">
        <f t="shared" si="7"/>
        <v>木</v>
      </c>
      <c r="Z25" s="9" t="str">
        <f t="shared" si="7"/>
        <v>金</v>
      </c>
      <c r="AA25" s="9" t="str">
        <f t="shared" si="7"/>
        <v>土</v>
      </c>
      <c r="AB25" s="9" t="str">
        <f t="shared" si="7"/>
        <v>日</v>
      </c>
      <c r="AC25" s="9" t="str">
        <f t="shared" si="7"/>
        <v>月</v>
      </c>
      <c r="AD25" s="9" t="str">
        <f t="shared" si="7"/>
        <v>火</v>
      </c>
      <c r="AE25" s="9" t="str">
        <f t="shared" si="7"/>
        <v>水</v>
      </c>
      <c r="AF25" s="9" t="str">
        <f t="shared" si="7"/>
        <v>木</v>
      </c>
      <c r="AG25" s="9" t="str">
        <f t="shared" si="7"/>
        <v>金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31</v>
      </c>
      <c r="AN25" s="84">
        <f>AM25-AH25</f>
        <v>31</v>
      </c>
      <c r="AO25" s="84">
        <f>SUM(AN$7:AN29)</f>
        <v>92</v>
      </c>
      <c r="AP25" s="84">
        <f>COUNTIF(C28:AG28,"○")</f>
        <v>0</v>
      </c>
      <c r="AQ25" s="84">
        <f>SUM(AP$7:AP29)</f>
        <v>0</v>
      </c>
      <c r="AR25" s="84">
        <f>COUNTIF(C29:AG29,"○")</f>
        <v>0</v>
      </c>
      <c r="AS25" s="84">
        <f>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>元日</v>
      </c>
      <c r="D27" s="30" t="str">
        <f t="shared" si="8"/>
        <v/>
      </c>
      <c r="E27" s="30" t="str">
        <f t="shared" si="8"/>
        <v/>
      </c>
      <c r="F27" s="31" t="str">
        <f t="shared" si="8"/>
        <v/>
      </c>
      <c r="G27" s="30" t="str">
        <f t="shared" si="8"/>
        <v/>
      </c>
      <c r="H27" s="30" t="str">
        <f t="shared" si="8"/>
        <v/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>成人の日</v>
      </c>
      <c r="P27" s="30" t="str">
        <f t="shared" si="8"/>
        <v/>
      </c>
      <c r="Q27" s="30" t="str">
        <f t="shared" si="8"/>
        <v/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/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45689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45689</v>
      </c>
      <c r="D32" s="8">
        <f t="shared" ref="D32:AG32" si="9">IF(MONTH(DATE(YEAR(C32),MONTH(C32),DAY(C32)+1))=MONTH($C31),DATE(YEAR(C32),MONTH(C32),DAY(C32)+1),"")</f>
        <v>45690</v>
      </c>
      <c r="E32" s="8">
        <f t="shared" si="9"/>
        <v>45691</v>
      </c>
      <c r="F32" s="14">
        <f t="shared" si="9"/>
        <v>45692</v>
      </c>
      <c r="G32" s="8">
        <f t="shared" si="9"/>
        <v>45693</v>
      </c>
      <c r="H32" s="8">
        <f t="shared" si="9"/>
        <v>45694</v>
      </c>
      <c r="I32" s="8">
        <f t="shared" si="9"/>
        <v>45695</v>
      </c>
      <c r="J32" s="8">
        <f t="shared" si="9"/>
        <v>45696</v>
      </c>
      <c r="K32" s="8">
        <f t="shared" si="9"/>
        <v>45697</v>
      </c>
      <c r="L32" s="8">
        <f t="shared" si="9"/>
        <v>45698</v>
      </c>
      <c r="M32" s="8">
        <f t="shared" si="9"/>
        <v>45699</v>
      </c>
      <c r="N32" s="8">
        <f t="shared" si="9"/>
        <v>45700</v>
      </c>
      <c r="O32" s="8">
        <f t="shared" si="9"/>
        <v>45701</v>
      </c>
      <c r="P32" s="8">
        <f t="shared" si="9"/>
        <v>45702</v>
      </c>
      <c r="Q32" s="8">
        <f t="shared" si="9"/>
        <v>45703</v>
      </c>
      <c r="R32" s="8">
        <f t="shared" si="9"/>
        <v>45704</v>
      </c>
      <c r="S32" s="8">
        <f t="shared" si="9"/>
        <v>45705</v>
      </c>
      <c r="T32" s="8">
        <f t="shared" si="9"/>
        <v>45706</v>
      </c>
      <c r="U32" s="8">
        <f t="shared" si="9"/>
        <v>45707</v>
      </c>
      <c r="V32" s="8">
        <f t="shared" si="9"/>
        <v>45708</v>
      </c>
      <c r="W32" s="8">
        <f t="shared" si="9"/>
        <v>45709</v>
      </c>
      <c r="X32" s="8">
        <f t="shared" si="9"/>
        <v>45710</v>
      </c>
      <c r="Y32" s="8">
        <f t="shared" si="9"/>
        <v>45711</v>
      </c>
      <c r="Z32" s="8">
        <f t="shared" si="9"/>
        <v>45712</v>
      </c>
      <c r="AA32" s="8">
        <f t="shared" si="9"/>
        <v>45713</v>
      </c>
      <c r="AB32" s="8">
        <f t="shared" si="9"/>
        <v>45714</v>
      </c>
      <c r="AC32" s="8">
        <f t="shared" si="9"/>
        <v>45715</v>
      </c>
      <c r="AD32" s="8">
        <f t="shared" si="9"/>
        <v>45716</v>
      </c>
      <c r="AE32" s="8" t="str">
        <f t="shared" si="9"/>
        <v/>
      </c>
      <c r="AF32" s="8" t="e">
        <f t="shared" si="9"/>
        <v>#VALUE!</v>
      </c>
      <c r="AG32" s="8" t="e">
        <f t="shared" si="9"/>
        <v>#VALUE!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土</v>
      </c>
      <c r="D33" s="9" t="str">
        <f t="shared" si="10"/>
        <v>日</v>
      </c>
      <c r="E33" s="9" t="str">
        <f t="shared" si="10"/>
        <v>月</v>
      </c>
      <c r="F33" s="15" t="str">
        <f t="shared" si="10"/>
        <v>火</v>
      </c>
      <c r="G33" s="9" t="str">
        <f t="shared" si="10"/>
        <v>水</v>
      </c>
      <c r="H33" s="9" t="str">
        <f t="shared" si="10"/>
        <v>木</v>
      </c>
      <c r="I33" s="9" t="str">
        <f t="shared" si="10"/>
        <v>金</v>
      </c>
      <c r="J33" s="9" t="str">
        <f t="shared" si="10"/>
        <v>土</v>
      </c>
      <c r="K33" s="9" t="str">
        <f t="shared" si="10"/>
        <v>日</v>
      </c>
      <c r="L33" s="9" t="str">
        <f t="shared" si="10"/>
        <v>月</v>
      </c>
      <c r="M33" s="9" t="str">
        <f t="shared" si="10"/>
        <v>火</v>
      </c>
      <c r="N33" s="9" t="str">
        <f t="shared" si="10"/>
        <v>水</v>
      </c>
      <c r="O33" s="9" t="str">
        <f t="shared" si="10"/>
        <v>木</v>
      </c>
      <c r="P33" s="9" t="str">
        <f t="shared" si="10"/>
        <v>金</v>
      </c>
      <c r="Q33" s="9" t="str">
        <f t="shared" si="10"/>
        <v>土</v>
      </c>
      <c r="R33" s="9" t="str">
        <f t="shared" si="10"/>
        <v>日</v>
      </c>
      <c r="S33" s="9" t="str">
        <f t="shared" si="10"/>
        <v>月</v>
      </c>
      <c r="T33" s="9" t="str">
        <f t="shared" si="10"/>
        <v>火</v>
      </c>
      <c r="U33" s="9" t="str">
        <f t="shared" si="10"/>
        <v>水</v>
      </c>
      <c r="V33" s="9" t="str">
        <f t="shared" si="10"/>
        <v>木</v>
      </c>
      <c r="W33" s="9" t="str">
        <f t="shared" si="10"/>
        <v>金</v>
      </c>
      <c r="X33" s="9" t="str">
        <f t="shared" si="10"/>
        <v>土</v>
      </c>
      <c r="Y33" s="9" t="str">
        <f t="shared" si="10"/>
        <v>日</v>
      </c>
      <c r="Z33" s="9" t="str">
        <f t="shared" si="10"/>
        <v>月</v>
      </c>
      <c r="AA33" s="9" t="str">
        <f t="shared" si="10"/>
        <v>火</v>
      </c>
      <c r="AB33" s="9" t="str">
        <f t="shared" si="10"/>
        <v>水</v>
      </c>
      <c r="AC33" s="9" t="str">
        <f t="shared" si="10"/>
        <v>木</v>
      </c>
      <c r="AD33" s="9" t="str">
        <f t="shared" si="10"/>
        <v>金</v>
      </c>
      <c r="AE33" s="9" t="str">
        <f t="shared" si="10"/>
        <v/>
      </c>
      <c r="AF33" s="9" t="e">
        <f t="shared" si="10"/>
        <v>#VALUE!</v>
      </c>
      <c r="AG33" s="9" t="e">
        <f t="shared" si="10"/>
        <v>#VALUE!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28</v>
      </c>
      <c r="AN33" s="84">
        <f>AM33-AH33</f>
        <v>28</v>
      </c>
      <c r="AO33" s="84">
        <f>SUM(AN$7:AN37)</f>
        <v>120</v>
      </c>
      <c r="AP33" s="84">
        <f>COUNTIF(C36:AG36,"○")</f>
        <v>0</v>
      </c>
      <c r="AQ33" s="84">
        <f>SUM(AP$7:AP37)</f>
        <v>0</v>
      </c>
      <c r="AR33" s="84">
        <f>COUNTIF(C37:AG37,"○")</f>
        <v>0</v>
      </c>
      <c r="AS33" s="84">
        <f>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>建国記念の日</v>
      </c>
      <c r="N35" s="30" t="str">
        <f t="shared" si="11"/>
        <v/>
      </c>
      <c r="O35" s="30" t="str">
        <f t="shared" si="11"/>
        <v/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>天皇誕生日</v>
      </c>
      <c r="Z35" s="30" t="str">
        <f t="shared" si="11"/>
        <v>振替休日</v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45717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45717</v>
      </c>
      <c r="D40" s="8">
        <f t="shared" ref="D40:AG40" si="12">IF(MONTH(DATE(YEAR(C40),MONTH(C40),DAY(C40)+1))=MONTH($C39),DATE(YEAR(C40),MONTH(C40),DAY(C40)+1),"")</f>
        <v>45718</v>
      </c>
      <c r="E40" s="8">
        <f t="shared" si="12"/>
        <v>45719</v>
      </c>
      <c r="F40" s="14">
        <f t="shared" si="12"/>
        <v>45720</v>
      </c>
      <c r="G40" s="8">
        <f t="shared" si="12"/>
        <v>45721</v>
      </c>
      <c r="H40" s="8">
        <f t="shared" si="12"/>
        <v>45722</v>
      </c>
      <c r="I40" s="8">
        <f t="shared" si="12"/>
        <v>45723</v>
      </c>
      <c r="J40" s="8">
        <f t="shared" si="12"/>
        <v>45724</v>
      </c>
      <c r="K40" s="8">
        <f t="shared" si="12"/>
        <v>45725</v>
      </c>
      <c r="L40" s="8">
        <f t="shared" si="12"/>
        <v>45726</v>
      </c>
      <c r="M40" s="8">
        <f t="shared" si="12"/>
        <v>45727</v>
      </c>
      <c r="N40" s="8">
        <f t="shared" si="12"/>
        <v>45728</v>
      </c>
      <c r="O40" s="8">
        <f t="shared" si="12"/>
        <v>45729</v>
      </c>
      <c r="P40" s="8">
        <f t="shared" si="12"/>
        <v>45730</v>
      </c>
      <c r="Q40" s="8">
        <f t="shared" si="12"/>
        <v>45731</v>
      </c>
      <c r="R40" s="8">
        <f t="shared" si="12"/>
        <v>45732</v>
      </c>
      <c r="S40" s="8">
        <f t="shared" si="12"/>
        <v>45733</v>
      </c>
      <c r="T40" s="8">
        <f t="shared" si="12"/>
        <v>45734</v>
      </c>
      <c r="U40" s="8">
        <f t="shared" si="12"/>
        <v>45735</v>
      </c>
      <c r="V40" s="8">
        <f t="shared" si="12"/>
        <v>45736</v>
      </c>
      <c r="W40" s="8">
        <f t="shared" si="12"/>
        <v>45737</v>
      </c>
      <c r="X40" s="8">
        <f t="shared" si="12"/>
        <v>45738</v>
      </c>
      <c r="Y40" s="8">
        <f t="shared" si="12"/>
        <v>45739</v>
      </c>
      <c r="Z40" s="8">
        <f t="shared" si="12"/>
        <v>45740</v>
      </c>
      <c r="AA40" s="8">
        <f t="shared" si="12"/>
        <v>45741</v>
      </c>
      <c r="AB40" s="8">
        <f t="shared" si="12"/>
        <v>45742</v>
      </c>
      <c r="AC40" s="8">
        <f t="shared" si="12"/>
        <v>45743</v>
      </c>
      <c r="AD40" s="8">
        <f t="shared" si="12"/>
        <v>45744</v>
      </c>
      <c r="AE40" s="8">
        <f t="shared" si="12"/>
        <v>45745</v>
      </c>
      <c r="AF40" s="8">
        <f t="shared" si="12"/>
        <v>45746</v>
      </c>
      <c r="AG40" s="8">
        <f t="shared" si="12"/>
        <v>45747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土</v>
      </c>
      <c r="D41" s="9" t="str">
        <f t="shared" si="13"/>
        <v>日</v>
      </c>
      <c r="E41" s="9" t="str">
        <f t="shared" si="13"/>
        <v>月</v>
      </c>
      <c r="F41" s="15" t="str">
        <f t="shared" si="13"/>
        <v>火</v>
      </c>
      <c r="G41" s="9" t="str">
        <f t="shared" si="13"/>
        <v>水</v>
      </c>
      <c r="H41" s="9" t="str">
        <f t="shared" si="13"/>
        <v>木</v>
      </c>
      <c r="I41" s="9" t="str">
        <f t="shared" si="13"/>
        <v>金</v>
      </c>
      <c r="J41" s="9" t="str">
        <f t="shared" si="13"/>
        <v>土</v>
      </c>
      <c r="K41" s="9" t="str">
        <f t="shared" si="13"/>
        <v>日</v>
      </c>
      <c r="L41" s="9" t="str">
        <f t="shared" si="13"/>
        <v>月</v>
      </c>
      <c r="M41" s="9" t="str">
        <f t="shared" si="13"/>
        <v>火</v>
      </c>
      <c r="N41" s="9" t="str">
        <f t="shared" si="13"/>
        <v>水</v>
      </c>
      <c r="O41" s="9" t="str">
        <f t="shared" si="13"/>
        <v>木</v>
      </c>
      <c r="P41" s="9" t="str">
        <f t="shared" si="13"/>
        <v>金</v>
      </c>
      <c r="Q41" s="9" t="str">
        <f t="shared" si="13"/>
        <v>土</v>
      </c>
      <c r="R41" s="9" t="str">
        <f t="shared" si="13"/>
        <v>日</v>
      </c>
      <c r="S41" s="9" t="str">
        <f t="shared" si="13"/>
        <v>月</v>
      </c>
      <c r="T41" s="9" t="str">
        <f t="shared" si="13"/>
        <v>火</v>
      </c>
      <c r="U41" s="9" t="str">
        <f t="shared" si="13"/>
        <v>水</v>
      </c>
      <c r="V41" s="9" t="str">
        <f t="shared" si="13"/>
        <v>木</v>
      </c>
      <c r="W41" s="9" t="str">
        <f t="shared" si="13"/>
        <v>金</v>
      </c>
      <c r="X41" s="9" t="str">
        <f t="shared" si="13"/>
        <v>土</v>
      </c>
      <c r="Y41" s="9" t="str">
        <f t="shared" si="13"/>
        <v>日</v>
      </c>
      <c r="Z41" s="9" t="str">
        <f t="shared" si="13"/>
        <v>月</v>
      </c>
      <c r="AA41" s="9" t="str">
        <f t="shared" si="13"/>
        <v>火</v>
      </c>
      <c r="AB41" s="9" t="str">
        <f t="shared" si="13"/>
        <v>水</v>
      </c>
      <c r="AC41" s="9" t="str">
        <f t="shared" si="13"/>
        <v>木</v>
      </c>
      <c r="AD41" s="9" t="str">
        <f t="shared" si="13"/>
        <v>金</v>
      </c>
      <c r="AE41" s="9" t="str">
        <f t="shared" si="13"/>
        <v>土</v>
      </c>
      <c r="AF41" s="9" t="str">
        <f t="shared" si="13"/>
        <v>日</v>
      </c>
      <c r="AG41" s="9" t="str">
        <f t="shared" si="13"/>
        <v>月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31</v>
      </c>
      <c r="AN41" s="84">
        <f>AM41-AH41</f>
        <v>31</v>
      </c>
      <c r="AO41" s="84">
        <f>SUM(AN$7:AN45)</f>
        <v>151</v>
      </c>
      <c r="AP41" s="84">
        <f>COUNTIF(C44:AG44,"○")</f>
        <v>0</v>
      </c>
      <c r="AQ41" s="84">
        <f>SUM(AP$7:AP45)</f>
        <v>0</v>
      </c>
      <c r="AR41" s="84">
        <f>COUNTIF(C45:AG45,"○")</f>
        <v>0</v>
      </c>
      <c r="AS41" s="84">
        <f>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/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>春分の日</v>
      </c>
      <c r="W43" s="30" t="str">
        <f t="shared" si="14"/>
        <v/>
      </c>
      <c r="X43" s="30" t="str">
        <f t="shared" si="14"/>
        <v/>
      </c>
      <c r="Y43" s="30" t="str">
        <f t="shared" si="14"/>
        <v/>
      </c>
      <c r="Z43" s="30" t="str">
        <f t="shared" si="14"/>
        <v/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45748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45748</v>
      </c>
      <c r="D48" s="8">
        <f t="shared" ref="D48:AG48" si="15">IF(MONTH(DATE(YEAR(C48),MONTH(C48),DAY(C48)+1))=MONTH($C47),DATE(YEAR(C48),MONTH(C48),DAY(C48)+1),"")</f>
        <v>45749</v>
      </c>
      <c r="E48" s="8">
        <f t="shared" si="15"/>
        <v>45750</v>
      </c>
      <c r="F48" s="14">
        <f t="shared" si="15"/>
        <v>45751</v>
      </c>
      <c r="G48" s="8">
        <f t="shared" si="15"/>
        <v>45752</v>
      </c>
      <c r="H48" s="8">
        <f t="shared" si="15"/>
        <v>45753</v>
      </c>
      <c r="I48" s="8">
        <f t="shared" si="15"/>
        <v>45754</v>
      </c>
      <c r="J48" s="8">
        <f t="shared" si="15"/>
        <v>45755</v>
      </c>
      <c r="K48" s="8">
        <f t="shared" si="15"/>
        <v>45756</v>
      </c>
      <c r="L48" s="8">
        <f t="shared" si="15"/>
        <v>45757</v>
      </c>
      <c r="M48" s="8">
        <f t="shared" si="15"/>
        <v>45758</v>
      </c>
      <c r="N48" s="8">
        <f t="shared" si="15"/>
        <v>45759</v>
      </c>
      <c r="O48" s="8">
        <f t="shared" si="15"/>
        <v>45760</v>
      </c>
      <c r="P48" s="8">
        <f t="shared" si="15"/>
        <v>45761</v>
      </c>
      <c r="Q48" s="8">
        <f t="shared" si="15"/>
        <v>45762</v>
      </c>
      <c r="R48" s="8">
        <f t="shared" si="15"/>
        <v>45763</v>
      </c>
      <c r="S48" s="8">
        <f t="shared" si="15"/>
        <v>45764</v>
      </c>
      <c r="T48" s="8">
        <f t="shared" si="15"/>
        <v>45765</v>
      </c>
      <c r="U48" s="8">
        <f t="shared" si="15"/>
        <v>45766</v>
      </c>
      <c r="V48" s="8">
        <f t="shared" si="15"/>
        <v>45767</v>
      </c>
      <c r="W48" s="8">
        <f t="shared" si="15"/>
        <v>45768</v>
      </c>
      <c r="X48" s="8">
        <f t="shared" si="15"/>
        <v>45769</v>
      </c>
      <c r="Y48" s="8">
        <f t="shared" si="15"/>
        <v>45770</v>
      </c>
      <c r="Z48" s="8">
        <f t="shared" si="15"/>
        <v>45771</v>
      </c>
      <c r="AA48" s="8">
        <f t="shared" si="15"/>
        <v>45772</v>
      </c>
      <c r="AB48" s="8">
        <f t="shared" si="15"/>
        <v>45773</v>
      </c>
      <c r="AC48" s="8">
        <f t="shared" si="15"/>
        <v>45774</v>
      </c>
      <c r="AD48" s="8">
        <f t="shared" si="15"/>
        <v>45775</v>
      </c>
      <c r="AE48" s="8">
        <f t="shared" si="15"/>
        <v>45776</v>
      </c>
      <c r="AF48" s="8">
        <f t="shared" si="15"/>
        <v>45777</v>
      </c>
      <c r="AG48" s="8" t="str">
        <f t="shared" si="15"/>
        <v/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火</v>
      </c>
      <c r="D49" s="9" t="str">
        <f t="shared" si="16"/>
        <v>水</v>
      </c>
      <c r="E49" s="9" t="str">
        <f t="shared" si="16"/>
        <v>木</v>
      </c>
      <c r="F49" s="15" t="str">
        <f t="shared" si="16"/>
        <v>金</v>
      </c>
      <c r="G49" s="9" t="str">
        <f t="shared" si="16"/>
        <v>土</v>
      </c>
      <c r="H49" s="9" t="str">
        <f t="shared" si="16"/>
        <v>日</v>
      </c>
      <c r="I49" s="9" t="str">
        <f t="shared" si="16"/>
        <v>月</v>
      </c>
      <c r="J49" s="9" t="str">
        <f t="shared" si="16"/>
        <v>火</v>
      </c>
      <c r="K49" s="9" t="str">
        <f t="shared" si="16"/>
        <v>水</v>
      </c>
      <c r="L49" s="9" t="str">
        <f t="shared" si="16"/>
        <v>木</v>
      </c>
      <c r="M49" s="9" t="str">
        <f t="shared" si="16"/>
        <v>金</v>
      </c>
      <c r="N49" s="9" t="str">
        <f t="shared" si="16"/>
        <v>土</v>
      </c>
      <c r="O49" s="9" t="str">
        <f t="shared" si="16"/>
        <v>日</v>
      </c>
      <c r="P49" s="9" t="str">
        <f t="shared" si="16"/>
        <v>月</v>
      </c>
      <c r="Q49" s="9" t="str">
        <f t="shared" si="16"/>
        <v>火</v>
      </c>
      <c r="R49" s="9" t="str">
        <f t="shared" si="16"/>
        <v>水</v>
      </c>
      <c r="S49" s="9" t="str">
        <f t="shared" si="16"/>
        <v>木</v>
      </c>
      <c r="T49" s="9" t="str">
        <f t="shared" si="16"/>
        <v>金</v>
      </c>
      <c r="U49" s="9" t="str">
        <f t="shared" si="16"/>
        <v>土</v>
      </c>
      <c r="V49" s="9" t="str">
        <f t="shared" si="16"/>
        <v>日</v>
      </c>
      <c r="W49" s="9" t="str">
        <f t="shared" si="16"/>
        <v>月</v>
      </c>
      <c r="X49" s="9" t="str">
        <f t="shared" si="16"/>
        <v>火</v>
      </c>
      <c r="Y49" s="9" t="str">
        <f t="shared" si="16"/>
        <v>水</v>
      </c>
      <c r="Z49" s="9" t="str">
        <f t="shared" si="16"/>
        <v>木</v>
      </c>
      <c r="AA49" s="9" t="str">
        <f t="shared" si="16"/>
        <v>金</v>
      </c>
      <c r="AB49" s="9" t="str">
        <f t="shared" si="16"/>
        <v>土</v>
      </c>
      <c r="AC49" s="9" t="str">
        <f t="shared" si="16"/>
        <v>日</v>
      </c>
      <c r="AD49" s="9" t="str">
        <f t="shared" si="16"/>
        <v>月</v>
      </c>
      <c r="AE49" s="9" t="str">
        <f t="shared" si="16"/>
        <v>火</v>
      </c>
      <c r="AF49" s="9" t="str">
        <f t="shared" si="16"/>
        <v>水</v>
      </c>
      <c r="AG49" s="9" t="str">
        <f t="shared" si="16"/>
        <v/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30</v>
      </c>
      <c r="AN49" s="84">
        <f>AM49-AH49</f>
        <v>30</v>
      </c>
      <c r="AO49" s="84">
        <f>SUM(AN$7:AN53)</f>
        <v>181</v>
      </c>
      <c r="AP49" s="84">
        <f>COUNTIF(C52:AG52,"○")</f>
        <v>0</v>
      </c>
      <c r="AQ49" s="84">
        <f>SUM(AP$7:AP53)</f>
        <v>0</v>
      </c>
      <c r="AR49" s="84">
        <f>COUNTIF(C53:AG53,"○")</f>
        <v>0</v>
      </c>
      <c r="AS49" s="84">
        <f>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/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/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>昭和の日</v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45778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45778</v>
      </c>
      <c r="D56" s="8">
        <f t="shared" ref="D56:AG56" si="18">IF(MONTH(DATE(YEAR(C56),MONTH(C56),DAY(C56)+1))=MONTH($C55),DATE(YEAR(C56),MONTH(C56),DAY(C56)+1),"")</f>
        <v>45779</v>
      </c>
      <c r="E56" s="8">
        <f t="shared" si="18"/>
        <v>45780</v>
      </c>
      <c r="F56" s="14">
        <f t="shared" si="18"/>
        <v>45781</v>
      </c>
      <c r="G56" s="8">
        <f t="shared" si="18"/>
        <v>45782</v>
      </c>
      <c r="H56" s="8">
        <f t="shared" si="18"/>
        <v>45783</v>
      </c>
      <c r="I56" s="8">
        <f t="shared" si="18"/>
        <v>45784</v>
      </c>
      <c r="J56" s="8">
        <f t="shared" si="18"/>
        <v>45785</v>
      </c>
      <c r="K56" s="8">
        <f t="shared" si="18"/>
        <v>45786</v>
      </c>
      <c r="L56" s="8">
        <f t="shared" si="18"/>
        <v>45787</v>
      </c>
      <c r="M56" s="8">
        <f t="shared" si="18"/>
        <v>45788</v>
      </c>
      <c r="N56" s="8">
        <f t="shared" si="18"/>
        <v>45789</v>
      </c>
      <c r="O56" s="8">
        <f t="shared" si="18"/>
        <v>45790</v>
      </c>
      <c r="P56" s="8">
        <f t="shared" si="18"/>
        <v>45791</v>
      </c>
      <c r="Q56" s="8">
        <f t="shared" si="18"/>
        <v>45792</v>
      </c>
      <c r="R56" s="8">
        <f t="shared" si="18"/>
        <v>45793</v>
      </c>
      <c r="S56" s="8">
        <f t="shared" si="18"/>
        <v>45794</v>
      </c>
      <c r="T56" s="8">
        <f t="shared" si="18"/>
        <v>45795</v>
      </c>
      <c r="U56" s="8">
        <f t="shared" si="18"/>
        <v>45796</v>
      </c>
      <c r="V56" s="8">
        <f t="shared" si="18"/>
        <v>45797</v>
      </c>
      <c r="W56" s="8">
        <f t="shared" si="18"/>
        <v>45798</v>
      </c>
      <c r="X56" s="8">
        <f t="shared" si="18"/>
        <v>45799</v>
      </c>
      <c r="Y56" s="8">
        <f t="shared" si="18"/>
        <v>45800</v>
      </c>
      <c r="Z56" s="8">
        <f t="shared" si="18"/>
        <v>45801</v>
      </c>
      <c r="AA56" s="8">
        <f t="shared" si="18"/>
        <v>45802</v>
      </c>
      <c r="AB56" s="8">
        <f t="shared" si="18"/>
        <v>45803</v>
      </c>
      <c r="AC56" s="8">
        <f t="shared" si="18"/>
        <v>45804</v>
      </c>
      <c r="AD56" s="8">
        <f t="shared" si="18"/>
        <v>45805</v>
      </c>
      <c r="AE56" s="8">
        <f t="shared" si="18"/>
        <v>45806</v>
      </c>
      <c r="AF56" s="8">
        <f t="shared" si="18"/>
        <v>45807</v>
      </c>
      <c r="AG56" s="8">
        <f t="shared" si="18"/>
        <v>45808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木</v>
      </c>
      <c r="D57" s="9" t="str">
        <f t="shared" si="19"/>
        <v>金</v>
      </c>
      <c r="E57" s="9" t="str">
        <f t="shared" si="19"/>
        <v>土</v>
      </c>
      <c r="F57" s="15" t="str">
        <f t="shared" si="19"/>
        <v>日</v>
      </c>
      <c r="G57" s="9" t="str">
        <f t="shared" si="19"/>
        <v>月</v>
      </c>
      <c r="H57" s="9" t="str">
        <f t="shared" si="19"/>
        <v>火</v>
      </c>
      <c r="I57" s="9" t="str">
        <f t="shared" si="19"/>
        <v>水</v>
      </c>
      <c r="J57" s="9" t="str">
        <f t="shared" si="19"/>
        <v>木</v>
      </c>
      <c r="K57" s="9" t="str">
        <f t="shared" si="19"/>
        <v>金</v>
      </c>
      <c r="L57" s="9" t="str">
        <f t="shared" si="19"/>
        <v>土</v>
      </c>
      <c r="M57" s="9" t="str">
        <f t="shared" si="19"/>
        <v>日</v>
      </c>
      <c r="N57" s="9" t="str">
        <f t="shared" si="19"/>
        <v>月</v>
      </c>
      <c r="O57" s="9" t="str">
        <f t="shared" si="19"/>
        <v>火</v>
      </c>
      <c r="P57" s="9" t="str">
        <f t="shared" si="19"/>
        <v>水</v>
      </c>
      <c r="Q57" s="9" t="str">
        <f t="shared" si="19"/>
        <v>木</v>
      </c>
      <c r="R57" s="9" t="str">
        <f t="shared" si="19"/>
        <v>金</v>
      </c>
      <c r="S57" s="9" t="str">
        <f t="shared" si="19"/>
        <v>土</v>
      </c>
      <c r="T57" s="9" t="str">
        <f t="shared" si="19"/>
        <v>日</v>
      </c>
      <c r="U57" s="9" t="str">
        <f t="shared" si="19"/>
        <v>月</v>
      </c>
      <c r="V57" s="9" t="str">
        <f t="shared" si="19"/>
        <v>火</v>
      </c>
      <c r="W57" s="9" t="str">
        <f t="shared" si="19"/>
        <v>水</v>
      </c>
      <c r="X57" s="9" t="str">
        <f t="shared" si="19"/>
        <v>木</v>
      </c>
      <c r="Y57" s="9" t="str">
        <f t="shared" si="19"/>
        <v>金</v>
      </c>
      <c r="Z57" s="9" t="str">
        <f t="shared" si="19"/>
        <v>土</v>
      </c>
      <c r="AA57" s="9" t="str">
        <f t="shared" si="19"/>
        <v>日</v>
      </c>
      <c r="AB57" s="9" t="str">
        <f t="shared" si="19"/>
        <v>月</v>
      </c>
      <c r="AC57" s="9" t="str">
        <f t="shared" si="19"/>
        <v>火</v>
      </c>
      <c r="AD57" s="9" t="str">
        <f t="shared" si="19"/>
        <v>水</v>
      </c>
      <c r="AE57" s="9" t="str">
        <f t="shared" si="19"/>
        <v>木</v>
      </c>
      <c r="AF57" s="9" t="str">
        <f t="shared" si="19"/>
        <v>金</v>
      </c>
      <c r="AG57" s="9" t="str">
        <f t="shared" si="19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31</v>
      </c>
      <c r="AN57" s="84">
        <f>AM57-AH57</f>
        <v>31</v>
      </c>
      <c r="AO57" s="84">
        <f>SUM(AN$7:AN61)</f>
        <v>212</v>
      </c>
      <c r="AP57" s="84">
        <f>COUNTIF(C60:AG60,"○")</f>
        <v>0</v>
      </c>
      <c r="AQ57" s="84">
        <f>SUM(AP$7:AP61)</f>
        <v>0</v>
      </c>
      <c r="AR57" s="84">
        <f>COUNTIF(C61:AG61,"○")</f>
        <v>0</v>
      </c>
      <c r="AS57" s="84">
        <f>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/>
      </c>
      <c r="D59" s="30" t="str">
        <f t="shared" si="20"/>
        <v/>
      </c>
      <c r="E59" s="30" t="str">
        <f t="shared" si="20"/>
        <v>憲法記念日</v>
      </c>
      <c r="F59" s="31" t="str">
        <f t="shared" si="20"/>
        <v>みどりの日</v>
      </c>
      <c r="G59" s="30" t="str">
        <f t="shared" si="20"/>
        <v>こどもの日</v>
      </c>
      <c r="H59" s="30" t="str">
        <f t="shared" si="20"/>
        <v>振替休日</v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/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/>
      </c>
      <c r="X59" s="30" t="str">
        <f t="shared" si="20"/>
        <v/>
      </c>
      <c r="Y59" s="30" t="str">
        <f t="shared" si="20"/>
        <v/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45809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45809</v>
      </c>
      <c r="D64" s="8">
        <f t="shared" ref="D64:AG64" si="21">IF(MONTH(DATE(YEAR(C64),MONTH(C64),DAY(C64)+1))=MONTH($C63),DATE(YEAR(C64),MONTH(C64),DAY(C64)+1),"")</f>
        <v>45810</v>
      </c>
      <c r="E64" s="8">
        <f t="shared" si="21"/>
        <v>45811</v>
      </c>
      <c r="F64" s="14">
        <f t="shared" si="21"/>
        <v>45812</v>
      </c>
      <c r="G64" s="8">
        <f t="shared" si="21"/>
        <v>45813</v>
      </c>
      <c r="H64" s="8">
        <f t="shared" si="21"/>
        <v>45814</v>
      </c>
      <c r="I64" s="8">
        <f t="shared" si="21"/>
        <v>45815</v>
      </c>
      <c r="J64" s="8">
        <f t="shared" si="21"/>
        <v>45816</v>
      </c>
      <c r="K64" s="8">
        <f t="shared" si="21"/>
        <v>45817</v>
      </c>
      <c r="L64" s="8">
        <f t="shared" si="21"/>
        <v>45818</v>
      </c>
      <c r="M64" s="8">
        <f t="shared" si="21"/>
        <v>45819</v>
      </c>
      <c r="N64" s="8">
        <f t="shared" si="21"/>
        <v>45820</v>
      </c>
      <c r="O64" s="8">
        <f t="shared" si="21"/>
        <v>45821</v>
      </c>
      <c r="P64" s="8">
        <f t="shared" si="21"/>
        <v>45822</v>
      </c>
      <c r="Q64" s="8">
        <f t="shared" si="21"/>
        <v>45823</v>
      </c>
      <c r="R64" s="8">
        <f t="shared" si="21"/>
        <v>45824</v>
      </c>
      <c r="S64" s="8">
        <f t="shared" si="21"/>
        <v>45825</v>
      </c>
      <c r="T64" s="8">
        <f t="shared" si="21"/>
        <v>45826</v>
      </c>
      <c r="U64" s="8">
        <f t="shared" si="21"/>
        <v>45827</v>
      </c>
      <c r="V64" s="8">
        <f t="shared" si="21"/>
        <v>45828</v>
      </c>
      <c r="W64" s="8">
        <f t="shared" si="21"/>
        <v>45829</v>
      </c>
      <c r="X64" s="8">
        <f t="shared" si="21"/>
        <v>45830</v>
      </c>
      <c r="Y64" s="8">
        <f t="shared" si="21"/>
        <v>45831</v>
      </c>
      <c r="Z64" s="8">
        <f t="shared" si="21"/>
        <v>45832</v>
      </c>
      <c r="AA64" s="8">
        <f t="shared" si="21"/>
        <v>45833</v>
      </c>
      <c r="AB64" s="8">
        <f t="shared" si="21"/>
        <v>45834</v>
      </c>
      <c r="AC64" s="8">
        <f t="shared" si="21"/>
        <v>45835</v>
      </c>
      <c r="AD64" s="8">
        <f t="shared" si="21"/>
        <v>45836</v>
      </c>
      <c r="AE64" s="8">
        <f t="shared" si="21"/>
        <v>45837</v>
      </c>
      <c r="AF64" s="8">
        <f t="shared" si="21"/>
        <v>45838</v>
      </c>
      <c r="AG64" s="8" t="str">
        <f t="shared" si="21"/>
        <v/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日</v>
      </c>
      <c r="D65" s="9" t="str">
        <f t="shared" si="22"/>
        <v>月</v>
      </c>
      <c r="E65" s="9" t="str">
        <f t="shared" si="22"/>
        <v>火</v>
      </c>
      <c r="F65" s="15" t="str">
        <f t="shared" si="22"/>
        <v>水</v>
      </c>
      <c r="G65" s="9" t="str">
        <f t="shared" si="22"/>
        <v>木</v>
      </c>
      <c r="H65" s="9" t="str">
        <f t="shared" si="22"/>
        <v>金</v>
      </c>
      <c r="I65" s="9" t="str">
        <f t="shared" si="22"/>
        <v>土</v>
      </c>
      <c r="J65" s="9" t="str">
        <f t="shared" si="22"/>
        <v>日</v>
      </c>
      <c r="K65" s="9" t="str">
        <f t="shared" si="22"/>
        <v>月</v>
      </c>
      <c r="L65" s="9" t="str">
        <f t="shared" si="22"/>
        <v>火</v>
      </c>
      <c r="M65" s="9" t="str">
        <f t="shared" si="22"/>
        <v>水</v>
      </c>
      <c r="N65" s="9" t="str">
        <f t="shared" si="22"/>
        <v>木</v>
      </c>
      <c r="O65" s="9" t="str">
        <f t="shared" si="22"/>
        <v>金</v>
      </c>
      <c r="P65" s="9" t="str">
        <f t="shared" si="22"/>
        <v>土</v>
      </c>
      <c r="Q65" s="9" t="str">
        <f t="shared" si="22"/>
        <v>日</v>
      </c>
      <c r="R65" s="9" t="str">
        <f t="shared" si="22"/>
        <v>月</v>
      </c>
      <c r="S65" s="9" t="str">
        <f t="shared" si="22"/>
        <v>火</v>
      </c>
      <c r="T65" s="9" t="str">
        <f t="shared" si="22"/>
        <v>水</v>
      </c>
      <c r="U65" s="9" t="str">
        <f t="shared" si="22"/>
        <v>木</v>
      </c>
      <c r="V65" s="9" t="str">
        <f t="shared" si="22"/>
        <v>金</v>
      </c>
      <c r="W65" s="9" t="str">
        <f t="shared" si="22"/>
        <v>土</v>
      </c>
      <c r="X65" s="9" t="str">
        <f t="shared" si="22"/>
        <v>日</v>
      </c>
      <c r="Y65" s="9" t="str">
        <f t="shared" si="22"/>
        <v>月</v>
      </c>
      <c r="Z65" s="9" t="str">
        <f t="shared" si="22"/>
        <v>火</v>
      </c>
      <c r="AA65" s="9" t="str">
        <f t="shared" si="22"/>
        <v>水</v>
      </c>
      <c r="AB65" s="9" t="str">
        <f t="shared" si="22"/>
        <v>木</v>
      </c>
      <c r="AC65" s="9" t="str">
        <f t="shared" si="22"/>
        <v>金</v>
      </c>
      <c r="AD65" s="9" t="str">
        <f t="shared" si="22"/>
        <v>土</v>
      </c>
      <c r="AE65" s="9" t="str">
        <f t="shared" si="22"/>
        <v>日</v>
      </c>
      <c r="AF65" s="9" t="str">
        <f t="shared" si="22"/>
        <v>月</v>
      </c>
      <c r="AG65" s="9" t="str">
        <f t="shared" si="22"/>
        <v/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30</v>
      </c>
      <c r="AN65" s="84">
        <f>AM65-AH65</f>
        <v>30</v>
      </c>
      <c r="AO65" s="84">
        <f>SUM(AN$7:AN69)</f>
        <v>242</v>
      </c>
      <c r="AP65" s="84">
        <f>COUNTIF(C68:AG68,"○")</f>
        <v>0</v>
      </c>
      <c r="AQ65" s="84">
        <f>SUM(AP$7:AP69)</f>
        <v>0</v>
      </c>
      <c r="AR65" s="84">
        <f>COUNTIF(C69:AG69,"○")</f>
        <v>0</v>
      </c>
      <c r="AS65" s="84">
        <f>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/>
      </c>
      <c r="N67" s="30" t="str">
        <f t="shared" si="23"/>
        <v/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/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2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AG5:AL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P63:AP64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Q55:AQ56"/>
    <mergeCell ref="AK81:AL81"/>
    <mergeCell ref="AO65:AO69"/>
    <mergeCell ref="AP65:AP69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</mergeCells>
  <phoneticPr fontId="1"/>
  <conditionalFormatting sqref="C8:AG13">
    <cfRule type="expression" dxfId="188" priority="23">
      <formula>COUNTIF(祝日,C$8)=1</formula>
    </cfRule>
    <cfRule type="expression" dxfId="187" priority="26">
      <formula>WEEKDAY(C$8)=7</formula>
    </cfRule>
    <cfRule type="expression" dxfId="186" priority="27">
      <formula>WEEKDAY(C$8)=1</formula>
    </cfRule>
  </conditionalFormatting>
  <conditionalFormatting sqref="C16:AG21">
    <cfRule type="expression" dxfId="185" priority="22">
      <formula>COUNTIF(祝日,C$16)=1</formula>
    </cfRule>
    <cfRule type="expression" dxfId="184" priority="24">
      <formula>WEEKDAY(C$16)=7</formula>
    </cfRule>
    <cfRule type="expression" dxfId="183" priority="25">
      <formula>WEEKDAY(C$16)=1</formula>
    </cfRule>
  </conditionalFormatting>
  <conditionalFormatting sqref="C24:AG29">
    <cfRule type="expression" dxfId="182" priority="19" stopIfTrue="1">
      <formula>COUNTIF(祝日,C$24)=1</formula>
    </cfRule>
    <cfRule type="expression" dxfId="181" priority="20">
      <formula>WEEKDAY(C$24)=7</formula>
    </cfRule>
    <cfRule type="expression" dxfId="180" priority="21">
      <formula>WEEKDAY(C$24)=1</formula>
    </cfRule>
  </conditionalFormatting>
  <conditionalFormatting sqref="C32:AG37">
    <cfRule type="expression" dxfId="179" priority="16" stopIfTrue="1">
      <formula>COUNTIF(祝日,C$32)=1</formula>
    </cfRule>
    <cfRule type="expression" dxfId="178" priority="17">
      <formula>WEEKDAY(C$32)=7</formula>
    </cfRule>
    <cfRule type="expression" dxfId="177" priority="18">
      <formula>WEEKDAY(C$32)=1</formula>
    </cfRule>
  </conditionalFormatting>
  <conditionalFormatting sqref="C44:C45 C40:AG43">
    <cfRule type="expression" dxfId="176" priority="13" stopIfTrue="1">
      <formula>COUNTIF(祝日,C$40)=1</formula>
    </cfRule>
    <cfRule type="expression" dxfId="175" priority="14">
      <formula>WEEKDAY(C$40)=7</formula>
    </cfRule>
    <cfRule type="expression" dxfId="174" priority="15">
      <formula>WEEKDAY(C$40)=1</formula>
    </cfRule>
  </conditionalFormatting>
  <conditionalFormatting sqref="C48:AG53">
    <cfRule type="expression" dxfId="173" priority="10" stopIfTrue="1">
      <formula>COUNTIF(祝日,C$48)=1</formula>
    </cfRule>
    <cfRule type="expression" dxfId="172" priority="11">
      <formula>WEEKDAY(C$48)=7</formula>
    </cfRule>
    <cfRule type="expression" dxfId="171" priority="12">
      <formula>WEEKDAY(C$48)=1</formula>
    </cfRule>
  </conditionalFormatting>
  <conditionalFormatting sqref="C56:AG61">
    <cfRule type="expression" dxfId="170" priority="7" stopIfTrue="1">
      <formula>COUNTIF(祝日,C$56)=1</formula>
    </cfRule>
    <cfRule type="expression" dxfId="169" priority="8">
      <formula>WEEKDAY(C$56)=7</formula>
    </cfRule>
    <cfRule type="expression" dxfId="168" priority="9">
      <formula>WEEKDAY(C$56)=1</formula>
    </cfRule>
  </conditionalFormatting>
  <conditionalFormatting sqref="C64:AG69">
    <cfRule type="expression" dxfId="167" priority="4" stopIfTrue="1">
      <formula>COUNTIF(祝日,C$64)=1</formula>
    </cfRule>
    <cfRule type="expression" dxfId="166" priority="5">
      <formula>WEEKDAY(C$64)=7</formula>
    </cfRule>
    <cfRule type="expression" dxfId="165" priority="6">
      <formula>WEEKDAY(C$64)=1</formula>
    </cfRule>
  </conditionalFormatting>
  <conditionalFormatting sqref="D44:AG45">
    <cfRule type="expression" dxfId="164" priority="1" stopIfTrue="1">
      <formula>COUNTIF(祝日,D$40)=1</formula>
    </cfRule>
    <cfRule type="expression" dxfId="163" priority="2">
      <formula>WEEKDAY(D$40)=7</formula>
    </cfRule>
    <cfRule type="expression" dxfId="162" priority="3">
      <formula>WEEKDAY(D$40)=1</formula>
    </cfRule>
  </conditionalFormatting>
  <dataValidations count="3">
    <dataValidation type="list" allowBlank="1" showInputMessage="1" showErrorMessage="1" sqref="C10:AG10 C18:AG18 C26:AG26 C34:AG34 C42:AG42 C50:AG50 C58:AG58 C66:AG66" xr:uid="{B2692425-F276-4228-A753-10F6AA74B463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3E87C136-1851-4BA0-8845-B18A56C386BC}">
      <formula1>"○"</formula1>
    </dataValidation>
    <dataValidation type="list" allowBlank="1" showInputMessage="1" showErrorMessage="1" sqref="C12:AG12 C28:AG28 C36:AG36 C44:AG44 C52:AG52 C60:AG60 C68:AG68 C20:AG20" xr:uid="{B0C3684B-8AAF-48B5-B245-D27D17ADF47D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8918-9048-44E1-8B8E-36F71B3D632B}">
  <sheetPr>
    <tabColor rgb="FFFFFF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31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(24ヶ月以内シート１)'!D4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(24ヶ月以内シート１)'!D5:E5</f>
        <v>2024</v>
      </c>
      <c r="E5" s="119"/>
      <c r="F5" s="120">
        <f>'別紙１ (24ヶ月以内シート１)'!F5:G5</f>
        <v>11</v>
      </c>
      <c r="G5" s="120"/>
      <c r="H5" s="121">
        <f>'別紙１ (24ヶ月以内シート１)'!H5:I5</f>
        <v>1</v>
      </c>
      <c r="I5" s="121"/>
      <c r="J5" s="3" t="s">
        <v>1</v>
      </c>
      <c r="K5" s="119">
        <f>'別紙１ (24ヶ月以内シート１)'!K5:L5</f>
        <v>2025</v>
      </c>
      <c r="L5" s="119"/>
      <c r="M5" s="120">
        <f>'別紙１ (24ヶ月以内シート１)'!M5:N5</f>
        <v>3</v>
      </c>
      <c r="N5" s="120"/>
      <c r="O5" s="121">
        <f>'別紙１ (24ヶ月以内シート１)'!O5:P5</f>
        <v>14</v>
      </c>
      <c r="P5" s="121"/>
      <c r="X5" s="122"/>
      <c r="Y5" s="122"/>
      <c r="Z5" s="122"/>
      <c r="AG5" s="36" t="s">
        <v>2</v>
      </c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(24ヶ月以内シート１)'!D5&amp;"/"&amp;'別紙１ (24ヶ月以内シート１)'!F5&amp;"/"&amp;'別紙１ (24ヶ月以内シート１)'!H5,8))</f>
        <v>2025</v>
      </c>
      <c r="E6" s="119"/>
      <c r="F6" s="120">
        <f>MONTH(EDATE('別紙１ (24ヶ月以内シート１)'!D5&amp;"/"&amp;'別紙１ (24ヶ月以内シート１)'!F5&amp;"/"&amp;'別紙１ (24ヶ月以内シート１)'!H5,8))</f>
        <v>7</v>
      </c>
      <c r="G6" s="120"/>
      <c r="H6" s="121"/>
      <c r="I6" s="121"/>
      <c r="J6" s="3" t="s">
        <v>1</v>
      </c>
      <c r="K6" s="119">
        <f>YEAR(EDATE(D5&amp;"/"&amp;F5&amp;"/"&amp;H5,15))</f>
        <v>2026</v>
      </c>
      <c r="L6" s="119"/>
      <c r="M6" s="120">
        <f>MONTH(EDATE(D5&amp;"/"&amp;F5&amp;"/"&amp;H5,15))</f>
        <v>2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45839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45839</v>
      </c>
      <c r="D8" s="8">
        <f>IF(MONTH(DATE(YEAR(C8),MONTH(C8),DAY(C8)+1))=MONTH($C7),DATE(YEAR(C8),MONTH(C8),DAY(C8)+1),"")</f>
        <v>45840</v>
      </c>
      <c r="E8" s="8">
        <f t="shared" ref="E8:AG8" si="0">IF(MONTH(DATE(YEAR(D8),MONTH(D8),DAY(D8)+1))=MONTH($C$7),DATE(YEAR(D8),MONTH(D8),DAY(D8)+1),"")</f>
        <v>45841</v>
      </c>
      <c r="F8" s="26">
        <f t="shared" si="0"/>
        <v>45842</v>
      </c>
      <c r="G8" s="8">
        <f t="shared" si="0"/>
        <v>45843</v>
      </c>
      <c r="H8" s="8">
        <f t="shared" si="0"/>
        <v>45844</v>
      </c>
      <c r="I8" s="8">
        <f t="shared" si="0"/>
        <v>45845</v>
      </c>
      <c r="J8" s="8">
        <f t="shared" si="0"/>
        <v>45846</v>
      </c>
      <c r="K8" s="8">
        <f t="shared" si="0"/>
        <v>45847</v>
      </c>
      <c r="L8" s="8">
        <f t="shared" si="0"/>
        <v>45848</v>
      </c>
      <c r="M8" s="8">
        <f t="shared" si="0"/>
        <v>45849</v>
      </c>
      <c r="N8" s="8">
        <f t="shared" si="0"/>
        <v>45850</v>
      </c>
      <c r="O8" s="8">
        <f t="shared" si="0"/>
        <v>45851</v>
      </c>
      <c r="P8" s="8">
        <f t="shared" si="0"/>
        <v>45852</v>
      </c>
      <c r="Q8" s="8">
        <f t="shared" si="0"/>
        <v>45853</v>
      </c>
      <c r="R8" s="8">
        <f t="shared" si="0"/>
        <v>45854</v>
      </c>
      <c r="S8" s="8">
        <f t="shared" si="0"/>
        <v>45855</v>
      </c>
      <c r="T8" s="8">
        <f t="shared" si="0"/>
        <v>45856</v>
      </c>
      <c r="U8" s="8">
        <f t="shared" si="0"/>
        <v>45857</v>
      </c>
      <c r="V8" s="8">
        <f t="shared" si="0"/>
        <v>45858</v>
      </c>
      <c r="W8" s="8">
        <f t="shared" si="0"/>
        <v>45859</v>
      </c>
      <c r="X8" s="8">
        <f t="shared" si="0"/>
        <v>45860</v>
      </c>
      <c r="Y8" s="8">
        <f t="shared" si="0"/>
        <v>45861</v>
      </c>
      <c r="Z8" s="8">
        <f t="shared" si="0"/>
        <v>45862</v>
      </c>
      <c r="AA8" s="8">
        <f t="shared" si="0"/>
        <v>45863</v>
      </c>
      <c r="AB8" s="8">
        <f t="shared" si="0"/>
        <v>45864</v>
      </c>
      <c r="AC8" s="8">
        <f t="shared" si="0"/>
        <v>45865</v>
      </c>
      <c r="AD8" s="8">
        <f t="shared" si="0"/>
        <v>45866</v>
      </c>
      <c r="AE8" s="8">
        <f t="shared" si="0"/>
        <v>45867</v>
      </c>
      <c r="AF8" s="8">
        <f t="shared" si="0"/>
        <v>45868</v>
      </c>
      <c r="AG8" s="8">
        <f t="shared" si="0"/>
        <v>45869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火</v>
      </c>
      <c r="D9" s="9" t="str">
        <f t="shared" si="1"/>
        <v>水</v>
      </c>
      <c r="E9" s="9" t="str">
        <f t="shared" si="1"/>
        <v>木</v>
      </c>
      <c r="F9" s="10" t="str">
        <f t="shared" si="1"/>
        <v>金</v>
      </c>
      <c r="G9" s="9" t="str">
        <f t="shared" si="1"/>
        <v>土</v>
      </c>
      <c r="H9" s="9" t="str">
        <f t="shared" si="1"/>
        <v>日</v>
      </c>
      <c r="I9" s="9" t="str">
        <f t="shared" si="1"/>
        <v>月</v>
      </c>
      <c r="J9" s="9" t="str">
        <f t="shared" si="1"/>
        <v>火</v>
      </c>
      <c r="K9" s="9" t="str">
        <f t="shared" si="1"/>
        <v>水</v>
      </c>
      <c r="L9" s="9" t="str">
        <f t="shared" si="1"/>
        <v>木</v>
      </c>
      <c r="M9" s="9" t="str">
        <f t="shared" si="1"/>
        <v>金</v>
      </c>
      <c r="N9" s="9" t="str">
        <f t="shared" si="1"/>
        <v>土</v>
      </c>
      <c r="O9" s="9" t="str">
        <f t="shared" si="1"/>
        <v>日</v>
      </c>
      <c r="P9" s="9" t="str">
        <f t="shared" si="1"/>
        <v>月</v>
      </c>
      <c r="Q9" s="9" t="str">
        <f t="shared" si="1"/>
        <v>火</v>
      </c>
      <c r="R9" s="9" t="str">
        <f t="shared" si="1"/>
        <v>水</v>
      </c>
      <c r="S9" s="9" t="str">
        <f t="shared" si="1"/>
        <v>木</v>
      </c>
      <c r="T9" s="9" t="str">
        <f t="shared" si="1"/>
        <v>金</v>
      </c>
      <c r="U9" s="9" t="str">
        <f t="shared" si="1"/>
        <v>土</v>
      </c>
      <c r="V9" s="9" t="str">
        <f t="shared" si="1"/>
        <v>日</v>
      </c>
      <c r="W9" s="9" t="str">
        <f t="shared" si="1"/>
        <v>月</v>
      </c>
      <c r="X9" s="9" t="str">
        <f t="shared" si="1"/>
        <v>火</v>
      </c>
      <c r="Y9" s="9" t="str">
        <f t="shared" si="1"/>
        <v>水</v>
      </c>
      <c r="Z9" s="9" t="str">
        <f t="shared" si="1"/>
        <v>木</v>
      </c>
      <c r="AA9" s="9" t="str">
        <f t="shared" si="1"/>
        <v>金</v>
      </c>
      <c r="AB9" s="9" t="str">
        <f t="shared" si="1"/>
        <v>土</v>
      </c>
      <c r="AC9" s="9" t="str">
        <f t="shared" si="1"/>
        <v>日</v>
      </c>
      <c r="AD9" s="9" t="str">
        <f t="shared" si="1"/>
        <v>月</v>
      </c>
      <c r="AE9" s="9" t="str">
        <f t="shared" si="1"/>
        <v>火</v>
      </c>
      <c r="AF9" s="9" t="str">
        <f t="shared" si="1"/>
        <v>水</v>
      </c>
      <c r="AG9" s="9" t="str">
        <f t="shared" si="1"/>
        <v>木</v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31</v>
      </c>
      <c r="AO9" s="84">
        <f>'別紙１ (24ヶ月以内シート１)'!AO65+SUM(AN$7:AN13)</f>
        <v>273</v>
      </c>
      <c r="AP9" s="84">
        <f>COUNTIF(C12:AG12,"○")</f>
        <v>0</v>
      </c>
      <c r="AQ9" s="84">
        <f>'別紙１ (24ヶ月以内シート１)'!AQ65+SUM(AP$7:AP13)</f>
        <v>0</v>
      </c>
      <c r="AR9" s="84">
        <f>COUNTIF(C13:AG13,"○")</f>
        <v>0</v>
      </c>
      <c r="AS9" s="84">
        <f>'別紙１ (24ヶ月以内シート１)'!AS65+SUM(AR$7:AR13)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/>
      </c>
      <c r="F11" s="32" t="str">
        <f t="shared" si="2"/>
        <v/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/>
      </c>
      <c r="W11" s="30" t="str">
        <f t="shared" si="2"/>
        <v>海の日</v>
      </c>
      <c r="X11" s="30" t="str">
        <f t="shared" si="2"/>
        <v/>
      </c>
      <c r="Y11" s="30" t="str">
        <f t="shared" si="2"/>
        <v/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45870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45870</v>
      </c>
      <c r="D16" s="8">
        <f t="shared" ref="D16:AG16" si="3">IF(MONTH(DATE(YEAR(C16),MONTH(C16),DAY(C16)+1))=MONTH($C15),DATE(YEAR(C16),MONTH(C16),DAY(C16)+1),"")</f>
        <v>45871</v>
      </c>
      <c r="E16" s="8">
        <f t="shared" si="3"/>
        <v>45872</v>
      </c>
      <c r="F16" s="8">
        <f t="shared" si="3"/>
        <v>45873</v>
      </c>
      <c r="G16" s="8">
        <f t="shared" si="3"/>
        <v>45874</v>
      </c>
      <c r="H16" s="8">
        <f t="shared" si="3"/>
        <v>45875</v>
      </c>
      <c r="I16" s="8">
        <f t="shared" si="3"/>
        <v>45876</v>
      </c>
      <c r="J16" s="8">
        <f t="shared" si="3"/>
        <v>45877</v>
      </c>
      <c r="K16" s="8">
        <f t="shared" si="3"/>
        <v>45878</v>
      </c>
      <c r="L16" s="8">
        <f t="shared" si="3"/>
        <v>45879</v>
      </c>
      <c r="M16" s="8">
        <f t="shared" si="3"/>
        <v>45880</v>
      </c>
      <c r="N16" s="8">
        <f t="shared" si="3"/>
        <v>45881</v>
      </c>
      <c r="O16" s="8">
        <f t="shared" si="3"/>
        <v>45882</v>
      </c>
      <c r="P16" s="8">
        <f t="shared" si="3"/>
        <v>45883</v>
      </c>
      <c r="Q16" s="8">
        <f t="shared" si="3"/>
        <v>45884</v>
      </c>
      <c r="R16" s="8">
        <f t="shared" si="3"/>
        <v>45885</v>
      </c>
      <c r="S16" s="8">
        <f t="shared" si="3"/>
        <v>45886</v>
      </c>
      <c r="T16" s="8">
        <f t="shared" si="3"/>
        <v>45887</v>
      </c>
      <c r="U16" s="8">
        <f t="shared" si="3"/>
        <v>45888</v>
      </c>
      <c r="V16" s="8">
        <f t="shared" si="3"/>
        <v>45889</v>
      </c>
      <c r="W16" s="8">
        <f t="shared" si="3"/>
        <v>45890</v>
      </c>
      <c r="X16" s="8">
        <f t="shared" si="3"/>
        <v>45891</v>
      </c>
      <c r="Y16" s="8">
        <f t="shared" si="3"/>
        <v>45892</v>
      </c>
      <c r="Z16" s="8">
        <f t="shared" si="3"/>
        <v>45893</v>
      </c>
      <c r="AA16" s="8">
        <f t="shared" si="3"/>
        <v>45894</v>
      </c>
      <c r="AB16" s="8">
        <f t="shared" si="3"/>
        <v>45895</v>
      </c>
      <c r="AC16" s="8">
        <f t="shared" si="3"/>
        <v>45896</v>
      </c>
      <c r="AD16" s="8">
        <f t="shared" si="3"/>
        <v>45897</v>
      </c>
      <c r="AE16" s="8">
        <f t="shared" si="3"/>
        <v>45898</v>
      </c>
      <c r="AF16" s="8">
        <f t="shared" si="3"/>
        <v>45899</v>
      </c>
      <c r="AG16" s="8">
        <f t="shared" si="3"/>
        <v>45900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金</v>
      </c>
      <c r="D17" s="9" t="str">
        <f t="shared" si="4"/>
        <v>土</v>
      </c>
      <c r="E17" s="9" t="str">
        <f t="shared" si="4"/>
        <v>日</v>
      </c>
      <c r="F17" s="9" t="str">
        <f t="shared" si="4"/>
        <v>月</v>
      </c>
      <c r="G17" s="9" t="str">
        <f t="shared" si="4"/>
        <v>火</v>
      </c>
      <c r="H17" s="9" t="str">
        <f t="shared" si="4"/>
        <v>水</v>
      </c>
      <c r="I17" s="9" t="str">
        <f t="shared" si="4"/>
        <v>木</v>
      </c>
      <c r="J17" s="9" t="str">
        <f t="shared" si="4"/>
        <v>金</v>
      </c>
      <c r="K17" s="9" t="str">
        <f t="shared" si="4"/>
        <v>土</v>
      </c>
      <c r="L17" s="9" t="str">
        <f t="shared" si="4"/>
        <v>日</v>
      </c>
      <c r="M17" s="9" t="str">
        <f t="shared" si="4"/>
        <v>月</v>
      </c>
      <c r="N17" s="9" t="str">
        <f t="shared" si="4"/>
        <v>火</v>
      </c>
      <c r="O17" s="9" t="str">
        <f t="shared" si="4"/>
        <v>水</v>
      </c>
      <c r="P17" s="9" t="str">
        <f t="shared" si="4"/>
        <v>木</v>
      </c>
      <c r="Q17" s="9" t="str">
        <f t="shared" si="4"/>
        <v>金</v>
      </c>
      <c r="R17" s="9" t="str">
        <f t="shared" si="4"/>
        <v>土</v>
      </c>
      <c r="S17" s="9" t="str">
        <f t="shared" si="4"/>
        <v>日</v>
      </c>
      <c r="T17" s="9" t="str">
        <f t="shared" si="4"/>
        <v>月</v>
      </c>
      <c r="U17" s="9" t="str">
        <f t="shared" si="4"/>
        <v>火</v>
      </c>
      <c r="V17" s="9" t="str">
        <f t="shared" si="4"/>
        <v>水</v>
      </c>
      <c r="W17" s="9" t="str">
        <f t="shared" si="4"/>
        <v>木</v>
      </c>
      <c r="X17" s="9" t="str">
        <f t="shared" si="4"/>
        <v>金</v>
      </c>
      <c r="Y17" s="9" t="str">
        <f t="shared" si="4"/>
        <v>土</v>
      </c>
      <c r="Z17" s="9" t="str">
        <f t="shared" si="4"/>
        <v>日</v>
      </c>
      <c r="AA17" s="9" t="str">
        <f t="shared" si="4"/>
        <v>月</v>
      </c>
      <c r="AB17" s="9" t="str">
        <f t="shared" si="4"/>
        <v>火</v>
      </c>
      <c r="AC17" s="9" t="str">
        <f t="shared" si="4"/>
        <v>水</v>
      </c>
      <c r="AD17" s="9" t="str">
        <f t="shared" si="4"/>
        <v>木</v>
      </c>
      <c r="AE17" s="9" t="str">
        <f t="shared" si="4"/>
        <v>金</v>
      </c>
      <c r="AF17" s="9" t="str">
        <f t="shared" si="4"/>
        <v>土</v>
      </c>
      <c r="AG17" s="9" t="str">
        <f t="shared" si="4"/>
        <v>日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'別紙１ (24ヶ月以内シート１)'!AO65+SUM(AN$7:AN21)</f>
        <v>304</v>
      </c>
      <c r="AP17" s="84">
        <f>COUNTIF(C20:AG20,"○")</f>
        <v>0</v>
      </c>
      <c r="AQ17" s="84">
        <f>'別紙１ (24ヶ月以内シート１)'!AQ65+SUM(AP$7:AP21)</f>
        <v>0</v>
      </c>
      <c r="AR17" s="84">
        <f>COUNTIF(C21:AG21,"○")</f>
        <v>0</v>
      </c>
      <c r="AS17" s="84">
        <f>'別紙１ (24ヶ月以内シート１)'!AS65+SUM(AR$7:AR21)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>平和記念日</v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>山の日</v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/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45901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45901</v>
      </c>
      <c r="D24" s="8">
        <f t="shared" ref="D24:AG24" si="6">IF(MONTH(DATE(YEAR(C24),MONTH(C24),DAY(C24)+1))=MONTH($C23),DATE(YEAR(C24),MONTH(C24),DAY(C24)+1),"")</f>
        <v>45902</v>
      </c>
      <c r="E24" s="8">
        <f t="shared" si="6"/>
        <v>45903</v>
      </c>
      <c r="F24" s="14">
        <f t="shared" si="6"/>
        <v>45904</v>
      </c>
      <c r="G24" s="8">
        <f t="shared" si="6"/>
        <v>45905</v>
      </c>
      <c r="H24" s="8">
        <f t="shared" si="6"/>
        <v>45906</v>
      </c>
      <c r="I24" s="8">
        <f t="shared" si="6"/>
        <v>45907</v>
      </c>
      <c r="J24" s="8">
        <f t="shared" si="6"/>
        <v>45908</v>
      </c>
      <c r="K24" s="8">
        <f t="shared" si="6"/>
        <v>45909</v>
      </c>
      <c r="L24" s="8">
        <f t="shared" si="6"/>
        <v>45910</v>
      </c>
      <c r="M24" s="8">
        <f t="shared" si="6"/>
        <v>45911</v>
      </c>
      <c r="N24" s="8">
        <f t="shared" si="6"/>
        <v>45912</v>
      </c>
      <c r="O24" s="8">
        <f t="shared" si="6"/>
        <v>45913</v>
      </c>
      <c r="P24" s="8">
        <f t="shared" si="6"/>
        <v>45914</v>
      </c>
      <c r="Q24" s="8">
        <f t="shared" si="6"/>
        <v>45915</v>
      </c>
      <c r="R24" s="8">
        <f t="shared" si="6"/>
        <v>45916</v>
      </c>
      <c r="S24" s="8">
        <f t="shared" si="6"/>
        <v>45917</v>
      </c>
      <c r="T24" s="8">
        <f t="shared" si="6"/>
        <v>45918</v>
      </c>
      <c r="U24" s="8">
        <f t="shared" si="6"/>
        <v>45919</v>
      </c>
      <c r="V24" s="8">
        <f t="shared" si="6"/>
        <v>45920</v>
      </c>
      <c r="W24" s="8">
        <f t="shared" si="6"/>
        <v>45921</v>
      </c>
      <c r="X24" s="8">
        <f t="shared" si="6"/>
        <v>45922</v>
      </c>
      <c r="Y24" s="8">
        <f t="shared" si="6"/>
        <v>45923</v>
      </c>
      <c r="Z24" s="8">
        <f t="shared" si="6"/>
        <v>45924</v>
      </c>
      <c r="AA24" s="8">
        <f t="shared" si="6"/>
        <v>45925</v>
      </c>
      <c r="AB24" s="8">
        <f t="shared" si="6"/>
        <v>45926</v>
      </c>
      <c r="AC24" s="8">
        <f t="shared" si="6"/>
        <v>45927</v>
      </c>
      <c r="AD24" s="8">
        <f t="shared" si="6"/>
        <v>45928</v>
      </c>
      <c r="AE24" s="8">
        <f t="shared" si="6"/>
        <v>45929</v>
      </c>
      <c r="AF24" s="8">
        <f t="shared" si="6"/>
        <v>45930</v>
      </c>
      <c r="AG24" s="8" t="str">
        <f t="shared" si="6"/>
        <v/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月</v>
      </c>
      <c r="D25" s="9" t="str">
        <f t="shared" si="7"/>
        <v>火</v>
      </c>
      <c r="E25" s="9" t="str">
        <f t="shared" si="7"/>
        <v>水</v>
      </c>
      <c r="F25" s="15" t="str">
        <f t="shared" si="7"/>
        <v>木</v>
      </c>
      <c r="G25" s="9" t="str">
        <f t="shared" si="7"/>
        <v>金</v>
      </c>
      <c r="H25" s="9" t="str">
        <f t="shared" si="7"/>
        <v>土</v>
      </c>
      <c r="I25" s="9" t="str">
        <f t="shared" si="7"/>
        <v>日</v>
      </c>
      <c r="J25" s="9" t="str">
        <f t="shared" si="7"/>
        <v>月</v>
      </c>
      <c r="K25" s="9" t="str">
        <f t="shared" si="7"/>
        <v>火</v>
      </c>
      <c r="L25" s="9" t="str">
        <f t="shared" si="7"/>
        <v>水</v>
      </c>
      <c r="M25" s="9" t="str">
        <f t="shared" si="7"/>
        <v>木</v>
      </c>
      <c r="N25" s="9" t="str">
        <f t="shared" si="7"/>
        <v>金</v>
      </c>
      <c r="O25" s="9" t="str">
        <f t="shared" si="7"/>
        <v>土</v>
      </c>
      <c r="P25" s="9" t="str">
        <f t="shared" si="7"/>
        <v>日</v>
      </c>
      <c r="Q25" s="9" t="str">
        <f t="shared" si="7"/>
        <v>月</v>
      </c>
      <c r="R25" s="9" t="str">
        <f t="shared" si="7"/>
        <v>火</v>
      </c>
      <c r="S25" s="9" t="str">
        <f t="shared" si="7"/>
        <v>水</v>
      </c>
      <c r="T25" s="9" t="str">
        <f t="shared" si="7"/>
        <v>木</v>
      </c>
      <c r="U25" s="9" t="str">
        <f t="shared" si="7"/>
        <v>金</v>
      </c>
      <c r="V25" s="9" t="str">
        <f t="shared" si="7"/>
        <v>土</v>
      </c>
      <c r="W25" s="9" t="str">
        <f t="shared" si="7"/>
        <v>日</v>
      </c>
      <c r="X25" s="9" t="str">
        <f t="shared" si="7"/>
        <v>月</v>
      </c>
      <c r="Y25" s="9" t="str">
        <f t="shared" si="7"/>
        <v>火</v>
      </c>
      <c r="Z25" s="9" t="str">
        <f t="shared" si="7"/>
        <v>水</v>
      </c>
      <c r="AA25" s="9" t="str">
        <f t="shared" si="7"/>
        <v>木</v>
      </c>
      <c r="AB25" s="9" t="str">
        <f t="shared" si="7"/>
        <v>金</v>
      </c>
      <c r="AC25" s="9" t="str">
        <f t="shared" si="7"/>
        <v>土</v>
      </c>
      <c r="AD25" s="9" t="str">
        <f t="shared" si="7"/>
        <v>日</v>
      </c>
      <c r="AE25" s="9" t="str">
        <f t="shared" si="7"/>
        <v>月</v>
      </c>
      <c r="AF25" s="9" t="str">
        <f t="shared" si="7"/>
        <v>火</v>
      </c>
      <c r="AG25" s="9" t="str">
        <f t="shared" si="7"/>
        <v/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30</v>
      </c>
      <c r="AN25" s="84">
        <f>AM25-AH25</f>
        <v>30</v>
      </c>
      <c r="AO25" s="84">
        <f>'別紙１ (24ヶ月以内シート１)'!AO65+SUM(AN$7:AN29)</f>
        <v>334</v>
      </c>
      <c r="AP25" s="84">
        <f>COUNTIF(C28:AG28,"○")</f>
        <v>0</v>
      </c>
      <c r="AQ25" s="84">
        <f>'別紙１ (24ヶ月以内シート１)'!AQ65+SUM(AP$7:AP29)</f>
        <v>0</v>
      </c>
      <c r="AR25" s="84">
        <f>COUNTIF(C29:AG29,"○")</f>
        <v>0</v>
      </c>
      <c r="AS25" s="84">
        <f>'別紙１ (24ヶ月以内シート１)'!AS65+SUM(AR$7:AR29)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/>
      </c>
      <c r="D27" s="30" t="str">
        <f t="shared" si="8"/>
        <v/>
      </c>
      <c r="E27" s="30" t="str">
        <f t="shared" si="8"/>
        <v/>
      </c>
      <c r="F27" s="31" t="str">
        <f t="shared" si="8"/>
        <v/>
      </c>
      <c r="G27" s="30" t="str">
        <f t="shared" si="8"/>
        <v/>
      </c>
      <c r="H27" s="30" t="str">
        <f t="shared" si="8"/>
        <v/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/>
      </c>
      <c r="P27" s="30" t="str">
        <f t="shared" si="8"/>
        <v/>
      </c>
      <c r="Q27" s="30" t="str">
        <f t="shared" si="8"/>
        <v>敬老の日</v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>秋分の日</v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45931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45931</v>
      </c>
      <c r="D32" s="8">
        <f t="shared" ref="D32:AG32" si="9">IF(MONTH(DATE(YEAR(C32),MONTH(C32),DAY(C32)+1))=MONTH($C31),DATE(YEAR(C32),MONTH(C32),DAY(C32)+1),"")</f>
        <v>45932</v>
      </c>
      <c r="E32" s="8">
        <f t="shared" si="9"/>
        <v>45933</v>
      </c>
      <c r="F32" s="14">
        <f t="shared" si="9"/>
        <v>45934</v>
      </c>
      <c r="G32" s="8">
        <f t="shared" si="9"/>
        <v>45935</v>
      </c>
      <c r="H32" s="8">
        <f t="shared" si="9"/>
        <v>45936</v>
      </c>
      <c r="I32" s="8">
        <f t="shared" si="9"/>
        <v>45937</v>
      </c>
      <c r="J32" s="8">
        <f t="shared" si="9"/>
        <v>45938</v>
      </c>
      <c r="K32" s="8">
        <f t="shared" si="9"/>
        <v>45939</v>
      </c>
      <c r="L32" s="8">
        <f t="shared" si="9"/>
        <v>45940</v>
      </c>
      <c r="M32" s="8">
        <f t="shared" si="9"/>
        <v>45941</v>
      </c>
      <c r="N32" s="8">
        <f t="shared" si="9"/>
        <v>45942</v>
      </c>
      <c r="O32" s="8">
        <f t="shared" si="9"/>
        <v>45943</v>
      </c>
      <c r="P32" s="8">
        <f t="shared" si="9"/>
        <v>45944</v>
      </c>
      <c r="Q32" s="8">
        <f t="shared" si="9"/>
        <v>45945</v>
      </c>
      <c r="R32" s="8">
        <f t="shared" si="9"/>
        <v>45946</v>
      </c>
      <c r="S32" s="8">
        <f t="shared" si="9"/>
        <v>45947</v>
      </c>
      <c r="T32" s="8">
        <f t="shared" si="9"/>
        <v>45948</v>
      </c>
      <c r="U32" s="8">
        <f t="shared" si="9"/>
        <v>45949</v>
      </c>
      <c r="V32" s="8">
        <f t="shared" si="9"/>
        <v>45950</v>
      </c>
      <c r="W32" s="8">
        <f t="shared" si="9"/>
        <v>45951</v>
      </c>
      <c r="X32" s="8">
        <f t="shared" si="9"/>
        <v>45952</v>
      </c>
      <c r="Y32" s="8">
        <f t="shared" si="9"/>
        <v>45953</v>
      </c>
      <c r="Z32" s="8">
        <f t="shared" si="9"/>
        <v>45954</v>
      </c>
      <c r="AA32" s="8">
        <f t="shared" si="9"/>
        <v>45955</v>
      </c>
      <c r="AB32" s="8">
        <f t="shared" si="9"/>
        <v>45956</v>
      </c>
      <c r="AC32" s="8">
        <f t="shared" si="9"/>
        <v>45957</v>
      </c>
      <c r="AD32" s="8">
        <f t="shared" si="9"/>
        <v>45958</v>
      </c>
      <c r="AE32" s="8">
        <f t="shared" si="9"/>
        <v>45959</v>
      </c>
      <c r="AF32" s="8">
        <f t="shared" si="9"/>
        <v>45960</v>
      </c>
      <c r="AG32" s="8">
        <f t="shared" si="9"/>
        <v>45961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水</v>
      </c>
      <c r="D33" s="9" t="str">
        <f t="shared" si="10"/>
        <v>木</v>
      </c>
      <c r="E33" s="9" t="str">
        <f t="shared" si="10"/>
        <v>金</v>
      </c>
      <c r="F33" s="15" t="str">
        <f t="shared" si="10"/>
        <v>土</v>
      </c>
      <c r="G33" s="9" t="str">
        <f t="shared" si="10"/>
        <v>日</v>
      </c>
      <c r="H33" s="9" t="str">
        <f t="shared" si="10"/>
        <v>月</v>
      </c>
      <c r="I33" s="9" t="str">
        <f t="shared" si="10"/>
        <v>火</v>
      </c>
      <c r="J33" s="9" t="str">
        <f t="shared" si="10"/>
        <v>水</v>
      </c>
      <c r="K33" s="9" t="str">
        <f t="shared" si="10"/>
        <v>木</v>
      </c>
      <c r="L33" s="9" t="str">
        <f t="shared" si="10"/>
        <v>金</v>
      </c>
      <c r="M33" s="9" t="str">
        <f t="shared" si="10"/>
        <v>土</v>
      </c>
      <c r="N33" s="9" t="str">
        <f t="shared" si="10"/>
        <v>日</v>
      </c>
      <c r="O33" s="9" t="str">
        <f t="shared" si="10"/>
        <v>月</v>
      </c>
      <c r="P33" s="9" t="str">
        <f t="shared" si="10"/>
        <v>火</v>
      </c>
      <c r="Q33" s="9" t="str">
        <f t="shared" si="10"/>
        <v>水</v>
      </c>
      <c r="R33" s="9" t="str">
        <f t="shared" si="10"/>
        <v>木</v>
      </c>
      <c r="S33" s="9" t="str">
        <f t="shared" si="10"/>
        <v>金</v>
      </c>
      <c r="T33" s="9" t="str">
        <f t="shared" si="10"/>
        <v>土</v>
      </c>
      <c r="U33" s="9" t="str">
        <f t="shared" si="10"/>
        <v>日</v>
      </c>
      <c r="V33" s="9" t="str">
        <f t="shared" si="10"/>
        <v>月</v>
      </c>
      <c r="W33" s="9" t="str">
        <f t="shared" si="10"/>
        <v>火</v>
      </c>
      <c r="X33" s="9" t="str">
        <f t="shared" si="10"/>
        <v>水</v>
      </c>
      <c r="Y33" s="9" t="str">
        <f t="shared" si="10"/>
        <v>木</v>
      </c>
      <c r="Z33" s="9" t="str">
        <f t="shared" si="10"/>
        <v>金</v>
      </c>
      <c r="AA33" s="9" t="str">
        <f t="shared" si="10"/>
        <v>土</v>
      </c>
      <c r="AB33" s="9" t="str">
        <f t="shared" si="10"/>
        <v>日</v>
      </c>
      <c r="AC33" s="9" t="str">
        <f t="shared" si="10"/>
        <v>月</v>
      </c>
      <c r="AD33" s="9" t="str">
        <f t="shared" si="10"/>
        <v>火</v>
      </c>
      <c r="AE33" s="9" t="str">
        <f t="shared" si="10"/>
        <v>水</v>
      </c>
      <c r="AF33" s="9" t="str">
        <f t="shared" si="10"/>
        <v>木</v>
      </c>
      <c r="AG33" s="9" t="str">
        <f t="shared" si="10"/>
        <v>金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31</v>
      </c>
      <c r="AN33" s="84">
        <f>AM33-AH33</f>
        <v>31</v>
      </c>
      <c r="AO33" s="84">
        <f>'別紙１ (24ヶ月以内シート１)'!AO65+SUM(AN$7:AN37)</f>
        <v>365</v>
      </c>
      <c r="AP33" s="84">
        <f>COUNTIF(C36:AG36,"○")</f>
        <v>0</v>
      </c>
      <c r="AQ33" s="84">
        <f>'別紙１ (24ヶ月以内シート１)'!AQ65+SUM(AP$7:AP37)</f>
        <v>0</v>
      </c>
      <c r="AR33" s="84">
        <f>COUNTIF(C37:AG37,"○")</f>
        <v>0</v>
      </c>
      <c r="AS33" s="84">
        <f>'別紙１ (24ヶ月以内シート１)'!AS65+SUM(AR$7:AR37)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/>
      </c>
      <c r="N35" s="30" t="str">
        <f t="shared" si="11"/>
        <v/>
      </c>
      <c r="O35" s="30" t="str">
        <f t="shared" si="11"/>
        <v>スポーツの日</v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/>
      </c>
      <c r="Z35" s="30" t="str">
        <f t="shared" si="11"/>
        <v/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45962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45962</v>
      </c>
      <c r="D40" s="8">
        <f t="shared" ref="D40:AG40" si="12">IF(MONTH(DATE(YEAR(C40),MONTH(C40),DAY(C40)+1))=MONTH($C39),DATE(YEAR(C40),MONTH(C40),DAY(C40)+1),"")</f>
        <v>45963</v>
      </c>
      <c r="E40" s="8">
        <f t="shared" si="12"/>
        <v>45964</v>
      </c>
      <c r="F40" s="14">
        <f t="shared" si="12"/>
        <v>45965</v>
      </c>
      <c r="G40" s="8">
        <f t="shared" si="12"/>
        <v>45966</v>
      </c>
      <c r="H40" s="8">
        <f t="shared" si="12"/>
        <v>45967</v>
      </c>
      <c r="I40" s="8">
        <f t="shared" si="12"/>
        <v>45968</v>
      </c>
      <c r="J40" s="8">
        <f t="shared" si="12"/>
        <v>45969</v>
      </c>
      <c r="K40" s="8">
        <f t="shared" si="12"/>
        <v>45970</v>
      </c>
      <c r="L40" s="8">
        <f t="shared" si="12"/>
        <v>45971</v>
      </c>
      <c r="M40" s="8">
        <f t="shared" si="12"/>
        <v>45972</v>
      </c>
      <c r="N40" s="8">
        <f t="shared" si="12"/>
        <v>45973</v>
      </c>
      <c r="O40" s="8">
        <f t="shared" si="12"/>
        <v>45974</v>
      </c>
      <c r="P40" s="8">
        <f t="shared" si="12"/>
        <v>45975</v>
      </c>
      <c r="Q40" s="8">
        <f t="shared" si="12"/>
        <v>45976</v>
      </c>
      <c r="R40" s="8">
        <f t="shared" si="12"/>
        <v>45977</v>
      </c>
      <c r="S40" s="8">
        <f t="shared" si="12"/>
        <v>45978</v>
      </c>
      <c r="T40" s="8">
        <f t="shared" si="12"/>
        <v>45979</v>
      </c>
      <c r="U40" s="8">
        <f t="shared" si="12"/>
        <v>45980</v>
      </c>
      <c r="V40" s="8">
        <f t="shared" si="12"/>
        <v>45981</v>
      </c>
      <c r="W40" s="8">
        <f t="shared" si="12"/>
        <v>45982</v>
      </c>
      <c r="X40" s="8">
        <f t="shared" si="12"/>
        <v>45983</v>
      </c>
      <c r="Y40" s="8">
        <f t="shared" si="12"/>
        <v>45984</v>
      </c>
      <c r="Z40" s="8">
        <f t="shared" si="12"/>
        <v>45985</v>
      </c>
      <c r="AA40" s="8">
        <f t="shared" si="12"/>
        <v>45986</v>
      </c>
      <c r="AB40" s="8">
        <f t="shared" si="12"/>
        <v>45987</v>
      </c>
      <c r="AC40" s="8">
        <f t="shared" si="12"/>
        <v>45988</v>
      </c>
      <c r="AD40" s="8">
        <f t="shared" si="12"/>
        <v>45989</v>
      </c>
      <c r="AE40" s="8">
        <f t="shared" si="12"/>
        <v>45990</v>
      </c>
      <c r="AF40" s="8">
        <f t="shared" si="12"/>
        <v>45991</v>
      </c>
      <c r="AG40" s="8" t="str">
        <f t="shared" si="12"/>
        <v/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土</v>
      </c>
      <c r="D41" s="9" t="str">
        <f t="shared" si="13"/>
        <v>日</v>
      </c>
      <c r="E41" s="9" t="str">
        <f t="shared" si="13"/>
        <v>月</v>
      </c>
      <c r="F41" s="15" t="str">
        <f t="shared" si="13"/>
        <v>火</v>
      </c>
      <c r="G41" s="9" t="str">
        <f t="shared" si="13"/>
        <v>水</v>
      </c>
      <c r="H41" s="9" t="str">
        <f t="shared" si="13"/>
        <v>木</v>
      </c>
      <c r="I41" s="9" t="str">
        <f t="shared" si="13"/>
        <v>金</v>
      </c>
      <c r="J41" s="9" t="str">
        <f t="shared" si="13"/>
        <v>土</v>
      </c>
      <c r="K41" s="9" t="str">
        <f t="shared" si="13"/>
        <v>日</v>
      </c>
      <c r="L41" s="9" t="str">
        <f t="shared" si="13"/>
        <v>月</v>
      </c>
      <c r="M41" s="9" t="str">
        <f t="shared" si="13"/>
        <v>火</v>
      </c>
      <c r="N41" s="9" t="str">
        <f t="shared" si="13"/>
        <v>水</v>
      </c>
      <c r="O41" s="9" t="str">
        <f t="shared" si="13"/>
        <v>木</v>
      </c>
      <c r="P41" s="9" t="str">
        <f t="shared" si="13"/>
        <v>金</v>
      </c>
      <c r="Q41" s="9" t="str">
        <f t="shared" si="13"/>
        <v>土</v>
      </c>
      <c r="R41" s="9" t="str">
        <f t="shared" si="13"/>
        <v>日</v>
      </c>
      <c r="S41" s="9" t="str">
        <f t="shared" si="13"/>
        <v>月</v>
      </c>
      <c r="T41" s="9" t="str">
        <f t="shared" si="13"/>
        <v>火</v>
      </c>
      <c r="U41" s="9" t="str">
        <f t="shared" si="13"/>
        <v>水</v>
      </c>
      <c r="V41" s="9" t="str">
        <f t="shared" si="13"/>
        <v>木</v>
      </c>
      <c r="W41" s="9" t="str">
        <f t="shared" si="13"/>
        <v>金</v>
      </c>
      <c r="X41" s="9" t="str">
        <f t="shared" si="13"/>
        <v>土</v>
      </c>
      <c r="Y41" s="9" t="str">
        <f t="shared" si="13"/>
        <v>日</v>
      </c>
      <c r="Z41" s="9" t="str">
        <f t="shared" si="13"/>
        <v>月</v>
      </c>
      <c r="AA41" s="9" t="str">
        <f t="shared" si="13"/>
        <v>火</v>
      </c>
      <c r="AB41" s="9" t="str">
        <f t="shared" si="13"/>
        <v>水</v>
      </c>
      <c r="AC41" s="9" t="str">
        <f t="shared" si="13"/>
        <v>木</v>
      </c>
      <c r="AD41" s="9" t="str">
        <f t="shared" si="13"/>
        <v>金</v>
      </c>
      <c r="AE41" s="9" t="str">
        <f t="shared" si="13"/>
        <v>土</v>
      </c>
      <c r="AF41" s="9" t="str">
        <f t="shared" si="13"/>
        <v>日</v>
      </c>
      <c r="AG41" s="9" t="str">
        <f t="shared" si="13"/>
        <v/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30</v>
      </c>
      <c r="AN41" s="84">
        <f>AM41-AH41</f>
        <v>30</v>
      </c>
      <c r="AO41" s="84">
        <f>'別紙１ (24ヶ月以内シート１)'!AO65+SUM(AN$7:AN45)</f>
        <v>395</v>
      </c>
      <c r="AP41" s="84">
        <f>COUNTIF(C44:AG44,"○")</f>
        <v>0</v>
      </c>
      <c r="AQ41" s="84">
        <f>'別紙１ (24ヶ月以内シート１)'!AQ65+SUM(AP$7:AP45)</f>
        <v>0</v>
      </c>
      <c r="AR41" s="84">
        <f>COUNTIF(C45:AG45,"○")</f>
        <v>0</v>
      </c>
      <c r="AS41" s="84">
        <f>'別紙１ (24ヶ月以内シート１)'!AS65+SUM(AR$7:AR45)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>文化の日</v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/>
      </c>
      <c r="W43" s="30" t="str">
        <f t="shared" si="14"/>
        <v/>
      </c>
      <c r="X43" s="30" t="str">
        <f t="shared" si="14"/>
        <v/>
      </c>
      <c r="Y43" s="30" t="str">
        <f t="shared" si="14"/>
        <v>勤労感謝の日</v>
      </c>
      <c r="Z43" s="30" t="str">
        <f t="shared" si="14"/>
        <v>振替休日</v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45992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45992</v>
      </c>
      <c r="D48" s="8">
        <f t="shared" ref="D48:AG48" si="15">IF(MONTH(DATE(YEAR(C48),MONTH(C48),DAY(C48)+1))=MONTH($C47),DATE(YEAR(C48),MONTH(C48),DAY(C48)+1),"")</f>
        <v>45993</v>
      </c>
      <c r="E48" s="8">
        <f t="shared" si="15"/>
        <v>45994</v>
      </c>
      <c r="F48" s="14">
        <f t="shared" si="15"/>
        <v>45995</v>
      </c>
      <c r="G48" s="8">
        <f t="shared" si="15"/>
        <v>45996</v>
      </c>
      <c r="H48" s="8">
        <f t="shared" si="15"/>
        <v>45997</v>
      </c>
      <c r="I48" s="8">
        <f t="shared" si="15"/>
        <v>45998</v>
      </c>
      <c r="J48" s="8">
        <f t="shared" si="15"/>
        <v>45999</v>
      </c>
      <c r="K48" s="8">
        <f t="shared" si="15"/>
        <v>46000</v>
      </c>
      <c r="L48" s="8">
        <f t="shared" si="15"/>
        <v>46001</v>
      </c>
      <c r="M48" s="8">
        <f t="shared" si="15"/>
        <v>46002</v>
      </c>
      <c r="N48" s="8">
        <f t="shared" si="15"/>
        <v>46003</v>
      </c>
      <c r="O48" s="8">
        <f t="shared" si="15"/>
        <v>46004</v>
      </c>
      <c r="P48" s="8">
        <f t="shared" si="15"/>
        <v>46005</v>
      </c>
      <c r="Q48" s="8">
        <f t="shared" si="15"/>
        <v>46006</v>
      </c>
      <c r="R48" s="8">
        <f t="shared" si="15"/>
        <v>46007</v>
      </c>
      <c r="S48" s="8">
        <f t="shared" si="15"/>
        <v>46008</v>
      </c>
      <c r="T48" s="8">
        <f t="shared" si="15"/>
        <v>46009</v>
      </c>
      <c r="U48" s="8">
        <f t="shared" si="15"/>
        <v>46010</v>
      </c>
      <c r="V48" s="8">
        <f t="shared" si="15"/>
        <v>46011</v>
      </c>
      <c r="W48" s="8">
        <f t="shared" si="15"/>
        <v>46012</v>
      </c>
      <c r="X48" s="8">
        <f t="shared" si="15"/>
        <v>46013</v>
      </c>
      <c r="Y48" s="8">
        <f t="shared" si="15"/>
        <v>46014</v>
      </c>
      <c r="Z48" s="8">
        <f t="shared" si="15"/>
        <v>46015</v>
      </c>
      <c r="AA48" s="8">
        <f t="shared" si="15"/>
        <v>46016</v>
      </c>
      <c r="AB48" s="8">
        <f t="shared" si="15"/>
        <v>46017</v>
      </c>
      <c r="AC48" s="8">
        <f t="shared" si="15"/>
        <v>46018</v>
      </c>
      <c r="AD48" s="8">
        <f t="shared" si="15"/>
        <v>46019</v>
      </c>
      <c r="AE48" s="8">
        <f t="shared" si="15"/>
        <v>46020</v>
      </c>
      <c r="AF48" s="8">
        <f t="shared" si="15"/>
        <v>46021</v>
      </c>
      <c r="AG48" s="8">
        <f t="shared" si="15"/>
        <v>46022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月</v>
      </c>
      <c r="D49" s="9" t="str">
        <f t="shared" si="16"/>
        <v>火</v>
      </c>
      <c r="E49" s="9" t="str">
        <f t="shared" si="16"/>
        <v>水</v>
      </c>
      <c r="F49" s="15" t="str">
        <f t="shared" si="16"/>
        <v>木</v>
      </c>
      <c r="G49" s="9" t="str">
        <f t="shared" si="16"/>
        <v>金</v>
      </c>
      <c r="H49" s="9" t="str">
        <f t="shared" si="16"/>
        <v>土</v>
      </c>
      <c r="I49" s="9" t="str">
        <f t="shared" si="16"/>
        <v>日</v>
      </c>
      <c r="J49" s="9" t="str">
        <f t="shared" si="16"/>
        <v>月</v>
      </c>
      <c r="K49" s="9" t="str">
        <f t="shared" si="16"/>
        <v>火</v>
      </c>
      <c r="L49" s="9" t="str">
        <f t="shared" si="16"/>
        <v>水</v>
      </c>
      <c r="M49" s="9" t="str">
        <f t="shared" si="16"/>
        <v>木</v>
      </c>
      <c r="N49" s="9" t="str">
        <f t="shared" si="16"/>
        <v>金</v>
      </c>
      <c r="O49" s="9" t="str">
        <f t="shared" si="16"/>
        <v>土</v>
      </c>
      <c r="P49" s="9" t="str">
        <f t="shared" si="16"/>
        <v>日</v>
      </c>
      <c r="Q49" s="9" t="str">
        <f t="shared" si="16"/>
        <v>月</v>
      </c>
      <c r="R49" s="9" t="str">
        <f t="shared" si="16"/>
        <v>火</v>
      </c>
      <c r="S49" s="9" t="str">
        <f t="shared" si="16"/>
        <v>水</v>
      </c>
      <c r="T49" s="9" t="str">
        <f t="shared" si="16"/>
        <v>木</v>
      </c>
      <c r="U49" s="9" t="str">
        <f t="shared" si="16"/>
        <v>金</v>
      </c>
      <c r="V49" s="9" t="str">
        <f t="shared" si="16"/>
        <v>土</v>
      </c>
      <c r="W49" s="9" t="str">
        <f t="shared" si="16"/>
        <v>日</v>
      </c>
      <c r="X49" s="9" t="str">
        <f t="shared" si="16"/>
        <v>月</v>
      </c>
      <c r="Y49" s="9" t="str">
        <f t="shared" si="16"/>
        <v>火</v>
      </c>
      <c r="Z49" s="9" t="str">
        <f t="shared" si="16"/>
        <v>水</v>
      </c>
      <c r="AA49" s="9" t="str">
        <f t="shared" si="16"/>
        <v>木</v>
      </c>
      <c r="AB49" s="9" t="str">
        <f t="shared" si="16"/>
        <v>金</v>
      </c>
      <c r="AC49" s="9" t="str">
        <f t="shared" si="16"/>
        <v>土</v>
      </c>
      <c r="AD49" s="9" t="str">
        <f t="shared" si="16"/>
        <v>日</v>
      </c>
      <c r="AE49" s="9" t="str">
        <f t="shared" si="16"/>
        <v>月</v>
      </c>
      <c r="AF49" s="9" t="str">
        <f t="shared" si="16"/>
        <v>火</v>
      </c>
      <c r="AG49" s="9" t="str">
        <f t="shared" si="16"/>
        <v>水</v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31</v>
      </c>
      <c r="AN49" s="84">
        <f>AM49-AH49</f>
        <v>31</v>
      </c>
      <c r="AO49" s="84">
        <f>'別紙１ (24ヶ月以内シート１)'!AO65+SUM(AN$7:AN53)</f>
        <v>426</v>
      </c>
      <c r="AP49" s="84">
        <f>COUNTIF(C52:AG52,"○")</f>
        <v>0</v>
      </c>
      <c r="AQ49" s="84">
        <f>'別紙１ (24ヶ月以内シート１)'!AQ65+SUM(AP$7:AP53)</f>
        <v>0</v>
      </c>
      <c r="AR49" s="84">
        <f>COUNTIF(C53:AG53,"○")</f>
        <v>0</v>
      </c>
      <c r="AS49" s="84">
        <f>'別紙１ (24ヶ月以内シート１)'!AS65+SUM(AR$7:AR53)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/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/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/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46023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46023</v>
      </c>
      <c r="D56" s="8">
        <f t="shared" ref="D56:AG56" si="18">IF(MONTH(DATE(YEAR(C56),MONTH(C56),DAY(C56)+1))=MONTH($C55),DATE(YEAR(C56),MONTH(C56),DAY(C56)+1),"")</f>
        <v>46024</v>
      </c>
      <c r="E56" s="8">
        <f t="shared" si="18"/>
        <v>46025</v>
      </c>
      <c r="F56" s="14">
        <f t="shared" si="18"/>
        <v>46026</v>
      </c>
      <c r="G56" s="8">
        <f t="shared" si="18"/>
        <v>46027</v>
      </c>
      <c r="H56" s="8">
        <f t="shared" si="18"/>
        <v>46028</v>
      </c>
      <c r="I56" s="8">
        <f t="shared" si="18"/>
        <v>46029</v>
      </c>
      <c r="J56" s="8">
        <f t="shared" si="18"/>
        <v>46030</v>
      </c>
      <c r="K56" s="8">
        <f t="shared" si="18"/>
        <v>46031</v>
      </c>
      <c r="L56" s="8">
        <f t="shared" si="18"/>
        <v>46032</v>
      </c>
      <c r="M56" s="8">
        <f t="shared" si="18"/>
        <v>46033</v>
      </c>
      <c r="N56" s="8">
        <f t="shared" si="18"/>
        <v>46034</v>
      </c>
      <c r="O56" s="8">
        <f t="shared" si="18"/>
        <v>46035</v>
      </c>
      <c r="P56" s="8">
        <f t="shared" si="18"/>
        <v>46036</v>
      </c>
      <c r="Q56" s="8">
        <f t="shared" si="18"/>
        <v>46037</v>
      </c>
      <c r="R56" s="8">
        <f t="shared" si="18"/>
        <v>46038</v>
      </c>
      <c r="S56" s="8">
        <f t="shared" si="18"/>
        <v>46039</v>
      </c>
      <c r="T56" s="8">
        <f t="shared" si="18"/>
        <v>46040</v>
      </c>
      <c r="U56" s="8">
        <f t="shared" si="18"/>
        <v>46041</v>
      </c>
      <c r="V56" s="8">
        <f t="shared" si="18"/>
        <v>46042</v>
      </c>
      <c r="W56" s="8">
        <f t="shared" si="18"/>
        <v>46043</v>
      </c>
      <c r="X56" s="8">
        <f t="shared" si="18"/>
        <v>46044</v>
      </c>
      <c r="Y56" s="8">
        <f t="shared" si="18"/>
        <v>46045</v>
      </c>
      <c r="Z56" s="8">
        <f t="shared" si="18"/>
        <v>46046</v>
      </c>
      <c r="AA56" s="8">
        <f t="shared" si="18"/>
        <v>46047</v>
      </c>
      <c r="AB56" s="8">
        <f t="shared" si="18"/>
        <v>46048</v>
      </c>
      <c r="AC56" s="8">
        <f t="shared" si="18"/>
        <v>46049</v>
      </c>
      <c r="AD56" s="8">
        <f t="shared" si="18"/>
        <v>46050</v>
      </c>
      <c r="AE56" s="8">
        <f t="shared" si="18"/>
        <v>46051</v>
      </c>
      <c r="AF56" s="8">
        <f t="shared" si="18"/>
        <v>46052</v>
      </c>
      <c r="AG56" s="8">
        <f t="shared" si="18"/>
        <v>46053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木</v>
      </c>
      <c r="D57" s="9" t="str">
        <f t="shared" si="19"/>
        <v>金</v>
      </c>
      <c r="E57" s="9" t="str">
        <f t="shared" si="19"/>
        <v>土</v>
      </c>
      <c r="F57" s="15" t="str">
        <f t="shared" si="19"/>
        <v>日</v>
      </c>
      <c r="G57" s="9" t="str">
        <f t="shared" si="19"/>
        <v>月</v>
      </c>
      <c r="H57" s="9" t="str">
        <f t="shared" si="19"/>
        <v>火</v>
      </c>
      <c r="I57" s="9" t="str">
        <f t="shared" si="19"/>
        <v>水</v>
      </c>
      <c r="J57" s="9" t="str">
        <f t="shared" si="19"/>
        <v>木</v>
      </c>
      <c r="K57" s="9" t="str">
        <f t="shared" si="19"/>
        <v>金</v>
      </c>
      <c r="L57" s="9" t="str">
        <f t="shared" si="19"/>
        <v>土</v>
      </c>
      <c r="M57" s="9" t="str">
        <f t="shared" si="19"/>
        <v>日</v>
      </c>
      <c r="N57" s="9" t="str">
        <f t="shared" si="19"/>
        <v>月</v>
      </c>
      <c r="O57" s="9" t="str">
        <f t="shared" si="19"/>
        <v>火</v>
      </c>
      <c r="P57" s="9" t="str">
        <f t="shared" si="19"/>
        <v>水</v>
      </c>
      <c r="Q57" s="9" t="str">
        <f t="shared" si="19"/>
        <v>木</v>
      </c>
      <c r="R57" s="9" t="str">
        <f t="shared" si="19"/>
        <v>金</v>
      </c>
      <c r="S57" s="9" t="str">
        <f t="shared" si="19"/>
        <v>土</v>
      </c>
      <c r="T57" s="9" t="str">
        <f t="shared" si="19"/>
        <v>日</v>
      </c>
      <c r="U57" s="9" t="str">
        <f t="shared" si="19"/>
        <v>月</v>
      </c>
      <c r="V57" s="9" t="str">
        <f t="shared" si="19"/>
        <v>火</v>
      </c>
      <c r="W57" s="9" t="str">
        <f t="shared" si="19"/>
        <v>水</v>
      </c>
      <c r="X57" s="9" t="str">
        <f t="shared" si="19"/>
        <v>木</v>
      </c>
      <c r="Y57" s="9" t="str">
        <f t="shared" si="19"/>
        <v>金</v>
      </c>
      <c r="Z57" s="9" t="str">
        <f t="shared" si="19"/>
        <v>土</v>
      </c>
      <c r="AA57" s="9" t="str">
        <f t="shared" si="19"/>
        <v>日</v>
      </c>
      <c r="AB57" s="9" t="str">
        <f t="shared" si="19"/>
        <v>月</v>
      </c>
      <c r="AC57" s="9" t="str">
        <f t="shared" si="19"/>
        <v>火</v>
      </c>
      <c r="AD57" s="9" t="str">
        <f t="shared" si="19"/>
        <v>水</v>
      </c>
      <c r="AE57" s="9" t="str">
        <f t="shared" si="19"/>
        <v>木</v>
      </c>
      <c r="AF57" s="9" t="str">
        <f t="shared" si="19"/>
        <v>金</v>
      </c>
      <c r="AG57" s="9" t="str">
        <f t="shared" si="19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31</v>
      </c>
      <c r="AN57" s="84">
        <f>AM57-AH57</f>
        <v>31</v>
      </c>
      <c r="AO57" s="84">
        <f>'別紙１ (24ヶ月以内シート１)'!AO65+SUM(AN$7:AN61)</f>
        <v>457</v>
      </c>
      <c r="AP57" s="84">
        <f>COUNTIF(C60:AG60,"○")</f>
        <v>0</v>
      </c>
      <c r="AQ57" s="84">
        <f>'別紙１ (24ヶ月以内シート１)'!AQ65+SUM(AP$7:AP61)</f>
        <v>0</v>
      </c>
      <c r="AR57" s="84">
        <f>COUNTIF(C61:AG61,"○")</f>
        <v>0</v>
      </c>
      <c r="AS57" s="84">
        <f>'別紙１ (24ヶ月以内シート１)'!AS65+SUM(AR$7:AR61)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>元日</v>
      </c>
      <c r="D59" s="30" t="str">
        <f t="shared" si="20"/>
        <v/>
      </c>
      <c r="E59" s="30" t="str">
        <f t="shared" si="20"/>
        <v/>
      </c>
      <c r="F59" s="31" t="str">
        <f t="shared" si="20"/>
        <v/>
      </c>
      <c r="G59" s="30" t="str">
        <f t="shared" si="20"/>
        <v/>
      </c>
      <c r="H59" s="30" t="str">
        <f t="shared" si="20"/>
        <v/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>成人の日</v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/>
      </c>
      <c r="X59" s="30" t="str">
        <f t="shared" si="20"/>
        <v/>
      </c>
      <c r="Y59" s="30" t="str">
        <f t="shared" si="20"/>
        <v/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46054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46054</v>
      </c>
      <c r="D64" s="8">
        <f t="shared" ref="D64:AG64" si="21">IF(MONTH(DATE(YEAR(C64),MONTH(C64),DAY(C64)+1))=MONTH($C63),DATE(YEAR(C64),MONTH(C64),DAY(C64)+1),"")</f>
        <v>46055</v>
      </c>
      <c r="E64" s="8">
        <f t="shared" si="21"/>
        <v>46056</v>
      </c>
      <c r="F64" s="14">
        <f t="shared" si="21"/>
        <v>46057</v>
      </c>
      <c r="G64" s="8">
        <f t="shared" si="21"/>
        <v>46058</v>
      </c>
      <c r="H64" s="8">
        <f t="shared" si="21"/>
        <v>46059</v>
      </c>
      <c r="I64" s="8">
        <f t="shared" si="21"/>
        <v>46060</v>
      </c>
      <c r="J64" s="8">
        <f t="shared" si="21"/>
        <v>46061</v>
      </c>
      <c r="K64" s="8">
        <f t="shared" si="21"/>
        <v>46062</v>
      </c>
      <c r="L64" s="8">
        <f t="shared" si="21"/>
        <v>46063</v>
      </c>
      <c r="M64" s="8">
        <f t="shared" si="21"/>
        <v>46064</v>
      </c>
      <c r="N64" s="8">
        <f t="shared" si="21"/>
        <v>46065</v>
      </c>
      <c r="O64" s="8">
        <f t="shared" si="21"/>
        <v>46066</v>
      </c>
      <c r="P64" s="8">
        <f t="shared" si="21"/>
        <v>46067</v>
      </c>
      <c r="Q64" s="8">
        <f t="shared" si="21"/>
        <v>46068</v>
      </c>
      <c r="R64" s="8">
        <f t="shared" si="21"/>
        <v>46069</v>
      </c>
      <c r="S64" s="8">
        <f t="shared" si="21"/>
        <v>46070</v>
      </c>
      <c r="T64" s="8">
        <f t="shared" si="21"/>
        <v>46071</v>
      </c>
      <c r="U64" s="8">
        <f t="shared" si="21"/>
        <v>46072</v>
      </c>
      <c r="V64" s="8">
        <f t="shared" si="21"/>
        <v>46073</v>
      </c>
      <c r="W64" s="8">
        <f t="shared" si="21"/>
        <v>46074</v>
      </c>
      <c r="X64" s="8">
        <f t="shared" si="21"/>
        <v>46075</v>
      </c>
      <c r="Y64" s="8">
        <f t="shared" si="21"/>
        <v>46076</v>
      </c>
      <c r="Z64" s="8">
        <f t="shared" si="21"/>
        <v>46077</v>
      </c>
      <c r="AA64" s="8">
        <f t="shared" si="21"/>
        <v>46078</v>
      </c>
      <c r="AB64" s="8">
        <f t="shared" si="21"/>
        <v>46079</v>
      </c>
      <c r="AC64" s="8">
        <f t="shared" si="21"/>
        <v>46080</v>
      </c>
      <c r="AD64" s="8">
        <f t="shared" si="21"/>
        <v>46081</v>
      </c>
      <c r="AE64" s="8" t="str">
        <f t="shared" si="21"/>
        <v/>
      </c>
      <c r="AF64" s="8" t="e">
        <f t="shared" si="21"/>
        <v>#VALUE!</v>
      </c>
      <c r="AG64" s="8" t="e">
        <f t="shared" si="21"/>
        <v>#VALUE!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日</v>
      </c>
      <c r="D65" s="9" t="str">
        <f t="shared" si="22"/>
        <v>月</v>
      </c>
      <c r="E65" s="9" t="str">
        <f t="shared" si="22"/>
        <v>火</v>
      </c>
      <c r="F65" s="15" t="str">
        <f t="shared" si="22"/>
        <v>水</v>
      </c>
      <c r="G65" s="9" t="str">
        <f t="shared" si="22"/>
        <v>木</v>
      </c>
      <c r="H65" s="9" t="str">
        <f t="shared" si="22"/>
        <v>金</v>
      </c>
      <c r="I65" s="9" t="str">
        <f t="shared" si="22"/>
        <v>土</v>
      </c>
      <c r="J65" s="9" t="str">
        <f t="shared" si="22"/>
        <v>日</v>
      </c>
      <c r="K65" s="9" t="str">
        <f t="shared" si="22"/>
        <v>月</v>
      </c>
      <c r="L65" s="9" t="str">
        <f t="shared" si="22"/>
        <v>火</v>
      </c>
      <c r="M65" s="9" t="str">
        <f t="shared" si="22"/>
        <v>水</v>
      </c>
      <c r="N65" s="9" t="str">
        <f t="shared" si="22"/>
        <v>木</v>
      </c>
      <c r="O65" s="9" t="str">
        <f t="shared" si="22"/>
        <v>金</v>
      </c>
      <c r="P65" s="9" t="str">
        <f t="shared" si="22"/>
        <v>土</v>
      </c>
      <c r="Q65" s="9" t="str">
        <f t="shared" si="22"/>
        <v>日</v>
      </c>
      <c r="R65" s="9" t="str">
        <f t="shared" si="22"/>
        <v>月</v>
      </c>
      <c r="S65" s="9" t="str">
        <f t="shared" si="22"/>
        <v>火</v>
      </c>
      <c r="T65" s="9" t="str">
        <f t="shared" si="22"/>
        <v>水</v>
      </c>
      <c r="U65" s="9" t="str">
        <f t="shared" si="22"/>
        <v>木</v>
      </c>
      <c r="V65" s="9" t="str">
        <f t="shared" si="22"/>
        <v>金</v>
      </c>
      <c r="W65" s="9" t="str">
        <f t="shared" si="22"/>
        <v>土</v>
      </c>
      <c r="X65" s="9" t="str">
        <f t="shared" si="22"/>
        <v>日</v>
      </c>
      <c r="Y65" s="9" t="str">
        <f t="shared" si="22"/>
        <v>月</v>
      </c>
      <c r="Z65" s="9" t="str">
        <f t="shared" si="22"/>
        <v>火</v>
      </c>
      <c r="AA65" s="9" t="str">
        <f t="shared" si="22"/>
        <v>水</v>
      </c>
      <c r="AB65" s="9" t="str">
        <f t="shared" si="22"/>
        <v>木</v>
      </c>
      <c r="AC65" s="9" t="str">
        <f t="shared" si="22"/>
        <v>金</v>
      </c>
      <c r="AD65" s="9" t="str">
        <f t="shared" si="22"/>
        <v>土</v>
      </c>
      <c r="AE65" s="9" t="str">
        <f t="shared" si="22"/>
        <v/>
      </c>
      <c r="AF65" s="9" t="e">
        <f t="shared" si="22"/>
        <v>#VALUE!</v>
      </c>
      <c r="AG65" s="9" t="e">
        <f t="shared" si="22"/>
        <v>#VALUE!</v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28</v>
      </c>
      <c r="AN65" s="84">
        <f>AM65-AH65</f>
        <v>28</v>
      </c>
      <c r="AO65" s="84">
        <f>'別紙１ (24ヶ月以内シート１)'!AO65+SUM(AN$7:AN69)</f>
        <v>485</v>
      </c>
      <c r="AP65" s="84">
        <f>COUNTIF(C68:AG68,"○")</f>
        <v>0</v>
      </c>
      <c r="AQ65" s="84">
        <f>'別紙１ (24ヶ月以内シート１)'!AQ65+SUM(AP$7:AP69)</f>
        <v>0</v>
      </c>
      <c r="AR65" s="84">
        <f>COUNTIF(C69:AG69,"○")</f>
        <v>0</v>
      </c>
      <c r="AS65" s="84">
        <f>'別紙１ (24ヶ月以内シート１)'!AS65+SUM(AR$7:AR69)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>建国記念の日</v>
      </c>
      <c r="N67" s="30" t="str">
        <f t="shared" si="23"/>
        <v/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>天皇誕生日</v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1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P63:AP64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Q55:AQ56"/>
    <mergeCell ref="AK81:AL81"/>
    <mergeCell ref="AO65:AO69"/>
    <mergeCell ref="AP65:AP69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O63:AO64"/>
  </mergeCells>
  <phoneticPr fontId="1"/>
  <conditionalFormatting sqref="C8:AG13">
    <cfRule type="expression" dxfId="161" priority="23">
      <formula>COUNTIF(祝日,C$8)=1</formula>
    </cfRule>
    <cfRule type="expression" dxfId="160" priority="26">
      <formula>WEEKDAY(C$8)=7</formula>
    </cfRule>
    <cfRule type="expression" dxfId="159" priority="27">
      <formula>WEEKDAY(C$8)=1</formula>
    </cfRule>
  </conditionalFormatting>
  <conditionalFormatting sqref="C16:AG21">
    <cfRule type="expression" dxfId="158" priority="22">
      <formula>COUNTIF(祝日,C$16)=1</formula>
    </cfRule>
    <cfRule type="expression" dxfId="157" priority="24">
      <formula>WEEKDAY(C$16)=7</formula>
    </cfRule>
    <cfRule type="expression" dxfId="156" priority="25">
      <formula>WEEKDAY(C$16)=1</formula>
    </cfRule>
  </conditionalFormatting>
  <conditionalFormatting sqref="C24:AG29">
    <cfRule type="expression" dxfId="155" priority="19" stopIfTrue="1">
      <formula>COUNTIF(祝日,C$24)=1</formula>
    </cfRule>
    <cfRule type="expression" dxfId="154" priority="20">
      <formula>WEEKDAY(C$24)=7</formula>
    </cfRule>
    <cfRule type="expression" dxfId="153" priority="21">
      <formula>WEEKDAY(C$24)=1</formula>
    </cfRule>
  </conditionalFormatting>
  <conditionalFormatting sqref="C32:AG37">
    <cfRule type="expression" dxfId="152" priority="16" stopIfTrue="1">
      <formula>COUNTIF(祝日,C$32)=1</formula>
    </cfRule>
    <cfRule type="expression" dxfId="151" priority="17">
      <formula>WEEKDAY(C$32)=7</formula>
    </cfRule>
    <cfRule type="expression" dxfId="150" priority="18">
      <formula>WEEKDAY(C$32)=1</formula>
    </cfRule>
  </conditionalFormatting>
  <conditionalFormatting sqref="C44:C45 C40:AG43">
    <cfRule type="expression" dxfId="149" priority="13" stopIfTrue="1">
      <formula>COUNTIF(祝日,C$40)=1</formula>
    </cfRule>
    <cfRule type="expression" dxfId="148" priority="14">
      <formula>WEEKDAY(C$40)=7</formula>
    </cfRule>
    <cfRule type="expression" dxfId="147" priority="15">
      <formula>WEEKDAY(C$40)=1</formula>
    </cfRule>
  </conditionalFormatting>
  <conditionalFormatting sqref="C48:AG53">
    <cfRule type="expression" dxfId="146" priority="10" stopIfTrue="1">
      <formula>COUNTIF(祝日,C$48)=1</formula>
    </cfRule>
    <cfRule type="expression" dxfId="145" priority="11">
      <formula>WEEKDAY(C$48)=7</formula>
    </cfRule>
    <cfRule type="expression" dxfId="144" priority="12">
      <formula>WEEKDAY(C$48)=1</formula>
    </cfRule>
  </conditionalFormatting>
  <conditionalFormatting sqref="C56:AG61">
    <cfRule type="expression" dxfId="143" priority="7" stopIfTrue="1">
      <formula>COUNTIF(祝日,C$56)=1</formula>
    </cfRule>
    <cfRule type="expression" dxfId="142" priority="8">
      <formula>WEEKDAY(C$56)=7</formula>
    </cfRule>
    <cfRule type="expression" dxfId="141" priority="9">
      <formula>WEEKDAY(C$56)=1</formula>
    </cfRule>
  </conditionalFormatting>
  <conditionalFormatting sqref="C64:AG69">
    <cfRule type="expression" dxfId="140" priority="4" stopIfTrue="1">
      <formula>COUNTIF(祝日,C$64)=1</formula>
    </cfRule>
    <cfRule type="expression" dxfId="139" priority="5">
      <formula>WEEKDAY(C$64)=7</formula>
    </cfRule>
    <cfRule type="expression" dxfId="138" priority="6">
      <formula>WEEKDAY(C$64)=1</formula>
    </cfRule>
  </conditionalFormatting>
  <conditionalFormatting sqref="D44:AG45">
    <cfRule type="expression" dxfId="137" priority="1" stopIfTrue="1">
      <formula>COUNTIF(祝日,D$40)=1</formula>
    </cfRule>
    <cfRule type="expression" dxfId="136" priority="2">
      <formula>WEEKDAY(D$40)=7</formula>
    </cfRule>
    <cfRule type="expression" dxfId="135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4208EA85-60E9-4DC9-A1EC-E039969F539A}">
      <formula1>"－,○,対象外"</formula1>
    </dataValidation>
    <dataValidation type="list" allowBlank="1" showInputMessage="1" showErrorMessage="1" sqref="C13:AG13 C29:AG29 C37:AG37 C45:AG45 C53:AG53 C61:AG61 C69:AG69 C21:AG21" xr:uid="{2152F476-6796-4116-9DB3-A3AE41E597BA}">
      <formula1>"○"</formula1>
    </dataValidation>
    <dataValidation type="list" allowBlank="1" showInputMessage="1" showErrorMessage="1" sqref="C10:AG10 C18:AG18 C26:AG26 C34:AG34 C42:AG42 C50:AG50 C58:AG58 C66:AG66" xr:uid="{81C1C4FF-F7A9-49AF-B44E-DB8A6F206BB5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7EAD-2B77-4658-B629-FFEE5D0B37DA}">
  <sheetPr>
    <tabColor rgb="FFFFFF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32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(24ヶ月以内シート１)'!D4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(24ヶ月以内シート１)'!D5:E5</f>
        <v>2024</v>
      </c>
      <c r="E5" s="119"/>
      <c r="F5" s="120">
        <f>'別紙１ (24ヶ月以内シート１)'!F5:G5</f>
        <v>11</v>
      </c>
      <c r="G5" s="120"/>
      <c r="H5" s="121">
        <f>'別紙１ (24ヶ月以内シート１)'!H5:I5</f>
        <v>1</v>
      </c>
      <c r="I5" s="121"/>
      <c r="J5" s="3" t="s">
        <v>1</v>
      </c>
      <c r="K5" s="119">
        <f>'別紙１ (24ヶ月以内シート１)'!K5:L5</f>
        <v>2025</v>
      </c>
      <c r="L5" s="119"/>
      <c r="M5" s="120">
        <f>'別紙１ (24ヶ月以内シート１)'!M5:N5</f>
        <v>3</v>
      </c>
      <c r="N5" s="120"/>
      <c r="O5" s="121">
        <f>'別紙１ (24ヶ月以内シート１)'!O5:P5</f>
        <v>14</v>
      </c>
      <c r="P5" s="121"/>
      <c r="X5" s="122"/>
      <c r="Y5" s="122"/>
      <c r="Z5" s="122"/>
      <c r="AG5" s="36"/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(24ヶ月以内シート１)'!D5&amp;"/"&amp;'別紙１ (24ヶ月以内シート１)'!F5&amp;"/"&amp;'別紙１ (24ヶ月以内シート１)'!H5,16))</f>
        <v>2026</v>
      </c>
      <c r="E6" s="119"/>
      <c r="F6" s="120">
        <f>MONTH(EDATE('別紙１ (24ヶ月以内シート１)'!D5&amp;"/"&amp;'別紙１ (24ヶ月以内シート１)'!F5&amp;"/"&amp;'別紙１ (24ヶ月以内シート１)'!H5,16))</f>
        <v>3</v>
      </c>
      <c r="G6" s="120"/>
      <c r="H6" s="121"/>
      <c r="I6" s="121"/>
      <c r="J6" s="3" t="s">
        <v>1</v>
      </c>
      <c r="K6" s="125">
        <f>YEAR(EDATE(D5&amp;"/"&amp;F5&amp;"/"&amp;H5,23))</f>
        <v>2026</v>
      </c>
      <c r="L6" s="125"/>
      <c r="M6" s="120">
        <f>MONTH(EDATE(D5&amp;"/"&amp;F5&amp;"/"&amp;H5,23))</f>
        <v>10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46082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46082</v>
      </c>
      <c r="D8" s="8">
        <f>IF(MONTH(DATE(YEAR(C8),MONTH(C8),DAY(C8)+1))=MONTH($C7),DATE(YEAR(C8),MONTH(C8),DAY(C8)+1),"")</f>
        <v>46083</v>
      </c>
      <c r="E8" s="8">
        <f t="shared" ref="E8:AG8" si="0">IF(MONTH(DATE(YEAR(D8),MONTH(D8),DAY(D8)+1))=MONTH($C$7),DATE(YEAR(D8),MONTH(D8),DAY(D8)+1),"")</f>
        <v>46084</v>
      </c>
      <c r="F8" s="26">
        <f t="shared" si="0"/>
        <v>46085</v>
      </c>
      <c r="G8" s="8">
        <f t="shared" si="0"/>
        <v>46086</v>
      </c>
      <c r="H8" s="8">
        <f t="shared" si="0"/>
        <v>46087</v>
      </c>
      <c r="I8" s="8">
        <f t="shared" si="0"/>
        <v>46088</v>
      </c>
      <c r="J8" s="8">
        <f t="shared" si="0"/>
        <v>46089</v>
      </c>
      <c r="K8" s="8">
        <f t="shared" si="0"/>
        <v>46090</v>
      </c>
      <c r="L8" s="8">
        <f t="shared" si="0"/>
        <v>46091</v>
      </c>
      <c r="M8" s="8">
        <f t="shared" si="0"/>
        <v>46092</v>
      </c>
      <c r="N8" s="8">
        <f t="shared" si="0"/>
        <v>46093</v>
      </c>
      <c r="O8" s="8">
        <f t="shared" si="0"/>
        <v>46094</v>
      </c>
      <c r="P8" s="8">
        <f t="shared" si="0"/>
        <v>46095</v>
      </c>
      <c r="Q8" s="8">
        <f t="shared" si="0"/>
        <v>46096</v>
      </c>
      <c r="R8" s="8">
        <f t="shared" si="0"/>
        <v>46097</v>
      </c>
      <c r="S8" s="8">
        <f t="shared" si="0"/>
        <v>46098</v>
      </c>
      <c r="T8" s="8">
        <f t="shared" si="0"/>
        <v>46099</v>
      </c>
      <c r="U8" s="8">
        <f t="shared" si="0"/>
        <v>46100</v>
      </c>
      <c r="V8" s="8">
        <f t="shared" si="0"/>
        <v>46101</v>
      </c>
      <c r="W8" s="8">
        <f t="shared" si="0"/>
        <v>46102</v>
      </c>
      <c r="X8" s="8">
        <f t="shared" si="0"/>
        <v>46103</v>
      </c>
      <c r="Y8" s="8">
        <f t="shared" si="0"/>
        <v>46104</v>
      </c>
      <c r="Z8" s="8">
        <f t="shared" si="0"/>
        <v>46105</v>
      </c>
      <c r="AA8" s="8">
        <f t="shared" si="0"/>
        <v>46106</v>
      </c>
      <c r="AB8" s="8">
        <f t="shared" si="0"/>
        <v>46107</v>
      </c>
      <c r="AC8" s="8">
        <f t="shared" si="0"/>
        <v>46108</v>
      </c>
      <c r="AD8" s="8">
        <f t="shared" si="0"/>
        <v>46109</v>
      </c>
      <c r="AE8" s="8">
        <f t="shared" si="0"/>
        <v>46110</v>
      </c>
      <c r="AF8" s="8">
        <f t="shared" si="0"/>
        <v>46111</v>
      </c>
      <c r="AG8" s="8">
        <f t="shared" si="0"/>
        <v>46112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日</v>
      </c>
      <c r="D9" s="9" t="str">
        <f t="shared" si="1"/>
        <v>月</v>
      </c>
      <c r="E9" s="9" t="str">
        <f t="shared" si="1"/>
        <v>火</v>
      </c>
      <c r="F9" s="10" t="str">
        <f t="shared" si="1"/>
        <v>水</v>
      </c>
      <c r="G9" s="9" t="str">
        <f t="shared" si="1"/>
        <v>木</v>
      </c>
      <c r="H9" s="9" t="str">
        <f t="shared" si="1"/>
        <v>金</v>
      </c>
      <c r="I9" s="9" t="str">
        <f t="shared" si="1"/>
        <v>土</v>
      </c>
      <c r="J9" s="9" t="str">
        <f t="shared" si="1"/>
        <v>日</v>
      </c>
      <c r="K9" s="9" t="str">
        <f t="shared" si="1"/>
        <v>月</v>
      </c>
      <c r="L9" s="9" t="str">
        <f t="shared" si="1"/>
        <v>火</v>
      </c>
      <c r="M9" s="9" t="str">
        <f t="shared" si="1"/>
        <v>水</v>
      </c>
      <c r="N9" s="9" t="str">
        <f t="shared" si="1"/>
        <v>木</v>
      </c>
      <c r="O9" s="9" t="str">
        <f t="shared" si="1"/>
        <v>金</v>
      </c>
      <c r="P9" s="9" t="str">
        <f t="shared" si="1"/>
        <v>土</v>
      </c>
      <c r="Q9" s="9" t="str">
        <f t="shared" si="1"/>
        <v>日</v>
      </c>
      <c r="R9" s="9" t="str">
        <f t="shared" si="1"/>
        <v>月</v>
      </c>
      <c r="S9" s="9" t="str">
        <f t="shared" si="1"/>
        <v>火</v>
      </c>
      <c r="T9" s="9" t="str">
        <f t="shared" si="1"/>
        <v>水</v>
      </c>
      <c r="U9" s="9" t="str">
        <f t="shared" si="1"/>
        <v>木</v>
      </c>
      <c r="V9" s="9" t="str">
        <f t="shared" si="1"/>
        <v>金</v>
      </c>
      <c r="W9" s="9" t="str">
        <f t="shared" si="1"/>
        <v>土</v>
      </c>
      <c r="X9" s="9" t="str">
        <f t="shared" si="1"/>
        <v>日</v>
      </c>
      <c r="Y9" s="9" t="str">
        <f t="shared" si="1"/>
        <v>月</v>
      </c>
      <c r="Z9" s="9" t="str">
        <f t="shared" si="1"/>
        <v>火</v>
      </c>
      <c r="AA9" s="9" t="str">
        <f t="shared" si="1"/>
        <v>水</v>
      </c>
      <c r="AB9" s="9" t="str">
        <f t="shared" si="1"/>
        <v>木</v>
      </c>
      <c r="AC9" s="9" t="str">
        <f t="shared" si="1"/>
        <v>金</v>
      </c>
      <c r="AD9" s="9" t="str">
        <f t="shared" si="1"/>
        <v>土</v>
      </c>
      <c r="AE9" s="9" t="str">
        <f t="shared" si="1"/>
        <v>日</v>
      </c>
      <c r="AF9" s="9" t="str">
        <f t="shared" si="1"/>
        <v>月</v>
      </c>
      <c r="AG9" s="9" t="str">
        <f t="shared" si="1"/>
        <v>火</v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31</v>
      </c>
      <c r="AO9" s="84">
        <f>'別紙１ (24ヶ月以内シート２)'!AO65+SUM(AN$7:AN13)</f>
        <v>516</v>
      </c>
      <c r="AP9" s="84">
        <f>COUNTIF(C12:AG12,"○")</f>
        <v>0</v>
      </c>
      <c r="AQ9" s="84">
        <f>'別紙１ (24ヶ月以内シート２)'!AQ65+SUM(AP$7:AP13)</f>
        <v>0</v>
      </c>
      <c r="AR9" s="84">
        <f>COUNTIF(C13:AG13,"○")</f>
        <v>0</v>
      </c>
      <c r="AS9" s="84">
        <f>'別紙１ (24ヶ月以内シート２)'!AS65+SUM(AR$7:AR13)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/>
      </c>
      <c r="F11" s="32" t="str">
        <f t="shared" si="2"/>
        <v/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>春分の日</v>
      </c>
      <c r="W11" s="30" t="str">
        <f t="shared" si="2"/>
        <v/>
      </c>
      <c r="X11" s="30" t="str">
        <f t="shared" si="2"/>
        <v/>
      </c>
      <c r="Y11" s="30" t="str">
        <f t="shared" si="2"/>
        <v/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46113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46113</v>
      </c>
      <c r="D16" s="8">
        <f t="shared" ref="D16:AG16" si="3">IF(MONTH(DATE(YEAR(C16),MONTH(C16),DAY(C16)+1))=MONTH($C15),DATE(YEAR(C16),MONTH(C16),DAY(C16)+1),"")</f>
        <v>46114</v>
      </c>
      <c r="E16" s="8">
        <f t="shared" si="3"/>
        <v>46115</v>
      </c>
      <c r="F16" s="8">
        <f t="shared" si="3"/>
        <v>46116</v>
      </c>
      <c r="G16" s="8">
        <f t="shared" si="3"/>
        <v>46117</v>
      </c>
      <c r="H16" s="8">
        <f t="shared" si="3"/>
        <v>46118</v>
      </c>
      <c r="I16" s="8">
        <f t="shared" si="3"/>
        <v>46119</v>
      </c>
      <c r="J16" s="8">
        <f t="shared" si="3"/>
        <v>46120</v>
      </c>
      <c r="K16" s="8">
        <f t="shared" si="3"/>
        <v>46121</v>
      </c>
      <c r="L16" s="8">
        <f t="shared" si="3"/>
        <v>46122</v>
      </c>
      <c r="M16" s="8">
        <f t="shared" si="3"/>
        <v>46123</v>
      </c>
      <c r="N16" s="8">
        <f t="shared" si="3"/>
        <v>46124</v>
      </c>
      <c r="O16" s="8">
        <f t="shared" si="3"/>
        <v>46125</v>
      </c>
      <c r="P16" s="8">
        <f t="shared" si="3"/>
        <v>46126</v>
      </c>
      <c r="Q16" s="8">
        <f t="shared" si="3"/>
        <v>46127</v>
      </c>
      <c r="R16" s="8">
        <f t="shared" si="3"/>
        <v>46128</v>
      </c>
      <c r="S16" s="8">
        <f t="shared" si="3"/>
        <v>46129</v>
      </c>
      <c r="T16" s="8">
        <f t="shared" si="3"/>
        <v>46130</v>
      </c>
      <c r="U16" s="8">
        <f t="shared" si="3"/>
        <v>46131</v>
      </c>
      <c r="V16" s="8">
        <f t="shared" si="3"/>
        <v>46132</v>
      </c>
      <c r="W16" s="8">
        <f t="shared" si="3"/>
        <v>46133</v>
      </c>
      <c r="X16" s="8">
        <f t="shared" si="3"/>
        <v>46134</v>
      </c>
      <c r="Y16" s="8">
        <f t="shared" si="3"/>
        <v>46135</v>
      </c>
      <c r="Z16" s="8">
        <f t="shared" si="3"/>
        <v>46136</v>
      </c>
      <c r="AA16" s="8">
        <f t="shared" si="3"/>
        <v>46137</v>
      </c>
      <c r="AB16" s="8">
        <f t="shared" si="3"/>
        <v>46138</v>
      </c>
      <c r="AC16" s="8">
        <f t="shared" si="3"/>
        <v>46139</v>
      </c>
      <c r="AD16" s="8">
        <f t="shared" si="3"/>
        <v>46140</v>
      </c>
      <c r="AE16" s="8">
        <f t="shared" si="3"/>
        <v>46141</v>
      </c>
      <c r="AF16" s="8">
        <f t="shared" si="3"/>
        <v>46142</v>
      </c>
      <c r="AG16" s="8" t="str">
        <f t="shared" si="3"/>
        <v/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水</v>
      </c>
      <c r="D17" s="9" t="str">
        <f t="shared" si="4"/>
        <v>木</v>
      </c>
      <c r="E17" s="9" t="str">
        <f t="shared" si="4"/>
        <v>金</v>
      </c>
      <c r="F17" s="9" t="str">
        <f t="shared" si="4"/>
        <v>土</v>
      </c>
      <c r="G17" s="9" t="str">
        <f t="shared" si="4"/>
        <v>日</v>
      </c>
      <c r="H17" s="9" t="str">
        <f t="shared" si="4"/>
        <v>月</v>
      </c>
      <c r="I17" s="9" t="str">
        <f t="shared" si="4"/>
        <v>火</v>
      </c>
      <c r="J17" s="9" t="str">
        <f t="shared" si="4"/>
        <v>水</v>
      </c>
      <c r="K17" s="9" t="str">
        <f t="shared" si="4"/>
        <v>木</v>
      </c>
      <c r="L17" s="9" t="str">
        <f t="shared" si="4"/>
        <v>金</v>
      </c>
      <c r="M17" s="9" t="str">
        <f t="shared" si="4"/>
        <v>土</v>
      </c>
      <c r="N17" s="9" t="str">
        <f t="shared" si="4"/>
        <v>日</v>
      </c>
      <c r="O17" s="9" t="str">
        <f t="shared" si="4"/>
        <v>月</v>
      </c>
      <c r="P17" s="9" t="str">
        <f t="shared" si="4"/>
        <v>火</v>
      </c>
      <c r="Q17" s="9" t="str">
        <f t="shared" si="4"/>
        <v>水</v>
      </c>
      <c r="R17" s="9" t="str">
        <f t="shared" si="4"/>
        <v>木</v>
      </c>
      <c r="S17" s="9" t="str">
        <f t="shared" si="4"/>
        <v>金</v>
      </c>
      <c r="T17" s="9" t="str">
        <f t="shared" si="4"/>
        <v>土</v>
      </c>
      <c r="U17" s="9" t="str">
        <f t="shared" si="4"/>
        <v>日</v>
      </c>
      <c r="V17" s="9" t="str">
        <f t="shared" si="4"/>
        <v>月</v>
      </c>
      <c r="W17" s="9" t="str">
        <f t="shared" si="4"/>
        <v>火</v>
      </c>
      <c r="X17" s="9" t="str">
        <f t="shared" si="4"/>
        <v>水</v>
      </c>
      <c r="Y17" s="9" t="str">
        <f t="shared" si="4"/>
        <v>木</v>
      </c>
      <c r="Z17" s="9" t="str">
        <f t="shared" si="4"/>
        <v>金</v>
      </c>
      <c r="AA17" s="9" t="str">
        <f t="shared" si="4"/>
        <v>土</v>
      </c>
      <c r="AB17" s="9" t="str">
        <f t="shared" si="4"/>
        <v>日</v>
      </c>
      <c r="AC17" s="9" t="str">
        <f t="shared" si="4"/>
        <v>月</v>
      </c>
      <c r="AD17" s="9" t="str">
        <f t="shared" si="4"/>
        <v>火</v>
      </c>
      <c r="AE17" s="9" t="str">
        <f t="shared" si="4"/>
        <v>水</v>
      </c>
      <c r="AF17" s="9" t="str">
        <f t="shared" si="4"/>
        <v>木</v>
      </c>
      <c r="AG17" s="9" t="str">
        <f t="shared" si="4"/>
        <v/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30</v>
      </c>
      <c r="AN17" s="84">
        <f>AM17-AH17</f>
        <v>30</v>
      </c>
      <c r="AO17" s="84">
        <f>'別紙１ (24ヶ月以内シート２)'!AO65+SUM(AN$7:AN21)</f>
        <v>546</v>
      </c>
      <c r="AP17" s="84">
        <f>COUNTIF(C20:AG20,"○")</f>
        <v>0</v>
      </c>
      <c r="AQ17" s="84">
        <f>'別紙１ (24ヶ月以内シート２)'!AQ65+SUM(AP$7:AP21)</f>
        <v>0</v>
      </c>
      <c r="AR17" s="84">
        <f>COUNTIF(C21:AG21,"○")</f>
        <v>0</v>
      </c>
      <c r="AS17" s="84">
        <f>'別紙１ (24ヶ月以内シート２)'!AS65+SUM(AR$7:AR21)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/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/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>昭和の日</v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46143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46143</v>
      </c>
      <c r="D24" s="8">
        <f t="shared" ref="D24:AG24" si="6">IF(MONTH(DATE(YEAR(C24),MONTH(C24),DAY(C24)+1))=MONTH($C23),DATE(YEAR(C24),MONTH(C24),DAY(C24)+1),"")</f>
        <v>46144</v>
      </c>
      <c r="E24" s="8">
        <f t="shared" si="6"/>
        <v>46145</v>
      </c>
      <c r="F24" s="14">
        <f t="shared" si="6"/>
        <v>46146</v>
      </c>
      <c r="G24" s="8">
        <f t="shared" si="6"/>
        <v>46147</v>
      </c>
      <c r="H24" s="8">
        <f t="shared" si="6"/>
        <v>46148</v>
      </c>
      <c r="I24" s="8">
        <f t="shared" si="6"/>
        <v>46149</v>
      </c>
      <c r="J24" s="8">
        <f t="shared" si="6"/>
        <v>46150</v>
      </c>
      <c r="K24" s="8">
        <f t="shared" si="6"/>
        <v>46151</v>
      </c>
      <c r="L24" s="8">
        <f t="shared" si="6"/>
        <v>46152</v>
      </c>
      <c r="M24" s="8">
        <f t="shared" si="6"/>
        <v>46153</v>
      </c>
      <c r="N24" s="8">
        <f t="shared" si="6"/>
        <v>46154</v>
      </c>
      <c r="O24" s="8">
        <f t="shared" si="6"/>
        <v>46155</v>
      </c>
      <c r="P24" s="8">
        <f t="shared" si="6"/>
        <v>46156</v>
      </c>
      <c r="Q24" s="8">
        <f t="shared" si="6"/>
        <v>46157</v>
      </c>
      <c r="R24" s="8">
        <f t="shared" si="6"/>
        <v>46158</v>
      </c>
      <c r="S24" s="8">
        <f t="shared" si="6"/>
        <v>46159</v>
      </c>
      <c r="T24" s="8">
        <f t="shared" si="6"/>
        <v>46160</v>
      </c>
      <c r="U24" s="8">
        <f t="shared" si="6"/>
        <v>46161</v>
      </c>
      <c r="V24" s="8">
        <f t="shared" si="6"/>
        <v>46162</v>
      </c>
      <c r="W24" s="8">
        <f t="shared" si="6"/>
        <v>46163</v>
      </c>
      <c r="X24" s="8">
        <f t="shared" si="6"/>
        <v>46164</v>
      </c>
      <c r="Y24" s="8">
        <f t="shared" si="6"/>
        <v>46165</v>
      </c>
      <c r="Z24" s="8">
        <f t="shared" si="6"/>
        <v>46166</v>
      </c>
      <c r="AA24" s="8">
        <f t="shared" si="6"/>
        <v>46167</v>
      </c>
      <c r="AB24" s="8">
        <f t="shared" si="6"/>
        <v>46168</v>
      </c>
      <c r="AC24" s="8">
        <f t="shared" si="6"/>
        <v>46169</v>
      </c>
      <c r="AD24" s="8">
        <f t="shared" si="6"/>
        <v>46170</v>
      </c>
      <c r="AE24" s="8">
        <f t="shared" si="6"/>
        <v>46171</v>
      </c>
      <c r="AF24" s="8">
        <f t="shared" si="6"/>
        <v>46172</v>
      </c>
      <c r="AG24" s="8">
        <f t="shared" si="6"/>
        <v>46173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金</v>
      </c>
      <c r="D25" s="9" t="str">
        <f t="shared" si="7"/>
        <v>土</v>
      </c>
      <c r="E25" s="9" t="str">
        <f t="shared" si="7"/>
        <v>日</v>
      </c>
      <c r="F25" s="15" t="str">
        <f t="shared" si="7"/>
        <v>月</v>
      </c>
      <c r="G25" s="9" t="str">
        <f t="shared" si="7"/>
        <v>火</v>
      </c>
      <c r="H25" s="9" t="str">
        <f t="shared" si="7"/>
        <v>水</v>
      </c>
      <c r="I25" s="9" t="str">
        <f t="shared" si="7"/>
        <v>木</v>
      </c>
      <c r="J25" s="9" t="str">
        <f t="shared" si="7"/>
        <v>金</v>
      </c>
      <c r="K25" s="9" t="str">
        <f t="shared" si="7"/>
        <v>土</v>
      </c>
      <c r="L25" s="9" t="str">
        <f t="shared" si="7"/>
        <v>日</v>
      </c>
      <c r="M25" s="9" t="str">
        <f t="shared" si="7"/>
        <v>月</v>
      </c>
      <c r="N25" s="9" t="str">
        <f t="shared" si="7"/>
        <v>火</v>
      </c>
      <c r="O25" s="9" t="str">
        <f t="shared" si="7"/>
        <v>水</v>
      </c>
      <c r="P25" s="9" t="str">
        <f t="shared" si="7"/>
        <v>木</v>
      </c>
      <c r="Q25" s="9" t="str">
        <f t="shared" si="7"/>
        <v>金</v>
      </c>
      <c r="R25" s="9" t="str">
        <f t="shared" si="7"/>
        <v>土</v>
      </c>
      <c r="S25" s="9" t="str">
        <f t="shared" si="7"/>
        <v>日</v>
      </c>
      <c r="T25" s="9" t="str">
        <f t="shared" si="7"/>
        <v>月</v>
      </c>
      <c r="U25" s="9" t="str">
        <f t="shared" si="7"/>
        <v>火</v>
      </c>
      <c r="V25" s="9" t="str">
        <f t="shared" si="7"/>
        <v>水</v>
      </c>
      <c r="W25" s="9" t="str">
        <f t="shared" si="7"/>
        <v>木</v>
      </c>
      <c r="X25" s="9" t="str">
        <f t="shared" si="7"/>
        <v>金</v>
      </c>
      <c r="Y25" s="9" t="str">
        <f t="shared" si="7"/>
        <v>土</v>
      </c>
      <c r="Z25" s="9" t="str">
        <f t="shared" si="7"/>
        <v>日</v>
      </c>
      <c r="AA25" s="9" t="str">
        <f t="shared" si="7"/>
        <v>月</v>
      </c>
      <c r="AB25" s="9" t="str">
        <f t="shared" si="7"/>
        <v>火</v>
      </c>
      <c r="AC25" s="9" t="str">
        <f t="shared" si="7"/>
        <v>水</v>
      </c>
      <c r="AD25" s="9" t="str">
        <f t="shared" si="7"/>
        <v>木</v>
      </c>
      <c r="AE25" s="9" t="str">
        <f t="shared" si="7"/>
        <v>金</v>
      </c>
      <c r="AF25" s="9" t="str">
        <f t="shared" si="7"/>
        <v>土</v>
      </c>
      <c r="AG25" s="9" t="str">
        <f t="shared" si="7"/>
        <v>日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31</v>
      </c>
      <c r="AN25" s="84">
        <f>AM25-AH25</f>
        <v>31</v>
      </c>
      <c r="AO25" s="84">
        <f>'別紙１ (24ヶ月以内シート２)'!AO65+SUM(AN$7:AN29)</f>
        <v>577</v>
      </c>
      <c r="AP25" s="84">
        <f>COUNTIF(C28:AG28,"○")</f>
        <v>0</v>
      </c>
      <c r="AQ25" s="84">
        <f>'別紙１ (24ヶ月以内シート２)'!AQ65+SUM(AP$7:AP29)</f>
        <v>0</v>
      </c>
      <c r="AR25" s="84">
        <f>COUNTIF(C29:AG29,"○")</f>
        <v>0</v>
      </c>
      <c r="AS25" s="84">
        <f>'別紙１ (24ヶ月以内シート２)'!AS65+SUM(AR$7:AR29)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/>
      </c>
      <c r="D27" s="30" t="str">
        <f t="shared" si="8"/>
        <v/>
      </c>
      <c r="E27" s="30" t="str">
        <f t="shared" si="8"/>
        <v>憲法記念日</v>
      </c>
      <c r="F27" s="31" t="str">
        <f t="shared" si="8"/>
        <v>みどりの日</v>
      </c>
      <c r="G27" s="30" t="str">
        <f t="shared" si="8"/>
        <v>こどもの日</v>
      </c>
      <c r="H27" s="30" t="str">
        <f t="shared" si="8"/>
        <v>振替休日</v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/>
      </c>
      <c r="P27" s="30" t="str">
        <f t="shared" si="8"/>
        <v/>
      </c>
      <c r="Q27" s="30" t="str">
        <f t="shared" si="8"/>
        <v/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/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46174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46174</v>
      </c>
      <c r="D32" s="8">
        <f t="shared" ref="D32:AG32" si="9">IF(MONTH(DATE(YEAR(C32),MONTH(C32),DAY(C32)+1))=MONTH($C31),DATE(YEAR(C32),MONTH(C32),DAY(C32)+1),"")</f>
        <v>46175</v>
      </c>
      <c r="E32" s="8">
        <f t="shared" si="9"/>
        <v>46176</v>
      </c>
      <c r="F32" s="14">
        <f t="shared" si="9"/>
        <v>46177</v>
      </c>
      <c r="G32" s="8">
        <f t="shared" si="9"/>
        <v>46178</v>
      </c>
      <c r="H32" s="8">
        <f t="shared" si="9"/>
        <v>46179</v>
      </c>
      <c r="I32" s="8">
        <f t="shared" si="9"/>
        <v>46180</v>
      </c>
      <c r="J32" s="8">
        <f t="shared" si="9"/>
        <v>46181</v>
      </c>
      <c r="K32" s="8">
        <f t="shared" si="9"/>
        <v>46182</v>
      </c>
      <c r="L32" s="8">
        <f t="shared" si="9"/>
        <v>46183</v>
      </c>
      <c r="M32" s="8">
        <f t="shared" si="9"/>
        <v>46184</v>
      </c>
      <c r="N32" s="8">
        <f t="shared" si="9"/>
        <v>46185</v>
      </c>
      <c r="O32" s="8">
        <f t="shared" si="9"/>
        <v>46186</v>
      </c>
      <c r="P32" s="8">
        <f t="shared" si="9"/>
        <v>46187</v>
      </c>
      <c r="Q32" s="8">
        <f t="shared" si="9"/>
        <v>46188</v>
      </c>
      <c r="R32" s="8">
        <f t="shared" si="9"/>
        <v>46189</v>
      </c>
      <c r="S32" s="8">
        <f t="shared" si="9"/>
        <v>46190</v>
      </c>
      <c r="T32" s="8">
        <f t="shared" si="9"/>
        <v>46191</v>
      </c>
      <c r="U32" s="8">
        <f t="shared" si="9"/>
        <v>46192</v>
      </c>
      <c r="V32" s="8">
        <f t="shared" si="9"/>
        <v>46193</v>
      </c>
      <c r="W32" s="8">
        <f t="shared" si="9"/>
        <v>46194</v>
      </c>
      <c r="X32" s="8">
        <f t="shared" si="9"/>
        <v>46195</v>
      </c>
      <c r="Y32" s="8">
        <f t="shared" si="9"/>
        <v>46196</v>
      </c>
      <c r="Z32" s="8">
        <f t="shared" si="9"/>
        <v>46197</v>
      </c>
      <c r="AA32" s="8">
        <f t="shared" si="9"/>
        <v>46198</v>
      </c>
      <c r="AB32" s="8">
        <f t="shared" si="9"/>
        <v>46199</v>
      </c>
      <c r="AC32" s="8">
        <f t="shared" si="9"/>
        <v>46200</v>
      </c>
      <c r="AD32" s="8">
        <f t="shared" si="9"/>
        <v>46201</v>
      </c>
      <c r="AE32" s="8">
        <f t="shared" si="9"/>
        <v>46202</v>
      </c>
      <c r="AF32" s="8">
        <f t="shared" si="9"/>
        <v>46203</v>
      </c>
      <c r="AG32" s="8" t="str">
        <f t="shared" si="9"/>
        <v/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月</v>
      </c>
      <c r="D33" s="9" t="str">
        <f t="shared" si="10"/>
        <v>火</v>
      </c>
      <c r="E33" s="9" t="str">
        <f t="shared" si="10"/>
        <v>水</v>
      </c>
      <c r="F33" s="15" t="str">
        <f t="shared" si="10"/>
        <v>木</v>
      </c>
      <c r="G33" s="9" t="str">
        <f t="shared" si="10"/>
        <v>金</v>
      </c>
      <c r="H33" s="9" t="str">
        <f t="shared" si="10"/>
        <v>土</v>
      </c>
      <c r="I33" s="9" t="str">
        <f t="shared" si="10"/>
        <v>日</v>
      </c>
      <c r="J33" s="9" t="str">
        <f t="shared" si="10"/>
        <v>月</v>
      </c>
      <c r="K33" s="9" t="str">
        <f t="shared" si="10"/>
        <v>火</v>
      </c>
      <c r="L33" s="9" t="str">
        <f t="shared" si="10"/>
        <v>水</v>
      </c>
      <c r="M33" s="9" t="str">
        <f t="shared" si="10"/>
        <v>木</v>
      </c>
      <c r="N33" s="9" t="str">
        <f t="shared" si="10"/>
        <v>金</v>
      </c>
      <c r="O33" s="9" t="str">
        <f t="shared" si="10"/>
        <v>土</v>
      </c>
      <c r="P33" s="9" t="str">
        <f t="shared" si="10"/>
        <v>日</v>
      </c>
      <c r="Q33" s="9" t="str">
        <f t="shared" si="10"/>
        <v>月</v>
      </c>
      <c r="R33" s="9" t="str">
        <f t="shared" si="10"/>
        <v>火</v>
      </c>
      <c r="S33" s="9" t="str">
        <f t="shared" si="10"/>
        <v>水</v>
      </c>
      <c r="T33" s="9" t="str">
        <f t="shared" si="10"/>
        <v>木</v>
      </c>
      <c r="U33" s="9" t="str">
        <f t="shared" si="10"/>
        <v>金</v>
      </c>
      <c r="V33" s="9" t="str">
        <f t="shared" si="10"/>
        <v>土</v>
      </c>
      <c r="W33" s="9" t="str">
        <f t="shared" si="10"/>
        <v>日</v>
      </c>
      <c r="X33" s="9" t="str">
        <f t="shared" si="10"/>
        <v>月</v>
      </c>
      <c r="Y33" s="9" t="str">
        <f t="shared" si="10"/>
        <v>火</v>
      </c>
      <c r="Z33" s="9" t="str">
        <f t="shared" si="10"/>
        <v>水</v>
      </c>
      <c r="AA33" s="9" t="str">
        <f t="shared" si="10"/>
        <v>木</v>
      </c>
      <c r="AB33" s="9" t="str">
        <f t="shared" si="10"/>
        <v>金</v>
      </c>
      <c r="AC33" s="9" t="str">
        <f t="shared" si="10"/>
        <v>土</v>
      </c>
      <c r="AD33" s="9" t="str">
        <f t="shared" si="10"/>
        <v>日</v>
      </c>
      <c r="AE33" s="9" t="str">
        <f t="shared" si="10"/>
        <v>月</v>
      </c>
      <c r="AF33" s="9" t="str">
        <f t="shared" si="10"/>
        <v>火</v>
      </c>
      <c r="AG33" s="9" t="str">
        <f t="shared" si="10"/>
        <v/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30</v>
      </c>
      <c r="AN33" s="84">
        <f>AM33-AH33</f>
        <v>30</v>
      </c>
      <c r="AO33" s="84">
        <f>'別紙１ (24ヶ月以内シート２)'!AO65+SUM(AN$7:AN37)</f>
        <v>607</v>
      </c>
      <c r="AP33" s="84">
        <f>COUNTIF(C36:AG36,"○")</f>
        <v>0</v>
      </c>
      <c r="AQ33" s="84">
        <f>'別紙１ (24ヶ月以内シート２)'!AQ649+SUM(AP$7:AP37)</f>
        <v>0</v>
      </c>
      <c r="AR33" s="84">
        <f>COUNTIF(C37:AG37,"○")</f>
        <v>0</v>
      </c>
      <c r="AS33" s="84">
        <f>'別紙１ (24ヶ月以内シート２)'!AS65+SUM(AR$7:AR37)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/>
      </c>
      <c r="N35" s="30" t="str">
        <f t="shared" si="11"/>
        <v/>
      </c>
      <c r="O35" s="30" t="str">
        <f t="shared" si="11"/>
        <v/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/>
      </c>
      <c r="Z35" s="30" t="str">
        <f t="shared" si="11"/>
        <v/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46204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46204</v>
      </c>
      <c r="D40" s="8">
        <f t="shared" ref="D40:AG40" si="12">IF(MONTH(DATE(YEAR(C40),MONTH(C40),DAY(C40)+1))=MONTH($C39),DATE(YEAR(C40),MONTH(C40),DAY(C40)+1),"")</f>
        <v>46205</v>
      </c>
      <c r="E40" s="8">
        <f t="shared" si="12"/>
        <v>46206</v>
      </c>
      <c r="F40" s="14">
        <f t="shared" si="12"/>
        <v>46207</v>
      </c>
      <c r="G40" s="8">
        <f t="shared" si="12"/>
        <v>46208</v>
      </c>
      <c r="H40" s="8">
        <f t="shared" si="12"/>
        <v>46209</v>
      </c>
      <c r="I40" s="8">
        <f t="shared" si="12"/>
        <v>46210</v>
      </c>
      <c r="J40" s="8">
        <f t="shared" si="12"/>
        <v>46211</v>
      </c>
      <c r="K40" s="8">
        <f t="shared" si="12"/>
        <v>46212</v>
      </c>
      <c r="L40" s="8">
        <f t="shared" si="12"/>
        <v>46213</v>
      </c>
      <c r="M40" s="8">
        <f t="shared" si="12"/>
        <v>46214</v>
      </c>
      <c r="N40" s="8">
        <f t="shared" si="12"/>
        <v>46215</v>
      </c>
      <c r="O40" s="8">
        <f t="shared" si="12"/>
        <v>46216</v>
      </c>
      <c r="P40" s="8">
        <f t="shared" si="12"/>
        <v>46217</v>
      </c>
      <c r="Q40" s="8">
        <f t="shared" si="12"/>
        <v>46218</v>
      </c>
      <c r="R40" s="8">
        <f t="shared" si="12"/>
        <v>46219</v>
      </c>
      <c r="S40" s="8">
        <f t="shared" si="12"/>
        <v>46220</v>
      </c>
      <c r="T40" s="8">
        <f t="shared" si="12"/>
        <v>46221</v>
      </c>
      <c r="U40" s="8">
        <f t="shared" si="12"/>
        <v>46222</v>
      </c>
      <c r="V40" s="8">
        <f t="shared" si="12"/>
        <v>46223</v>
      </c>
      <c r="W40" s="8">
        <f t="shared" si="12"/>
        <v>46224</v>
      </c>
      <c r="X40" s="8">
        <f t="shared" si="12"/>
        <v>46225</v>
      </c>
      <c r="Y40" s="8">
        <f t="shared" si="12"/>
        <v>46226</v>
      </c>
      <c r="Z40" s="8">
        <f t="shared" si="12"/>
        <v>46227</v>
      </c>
      <c r="AA40" s="8">
        <f t="shared" si="12"/>
        <v>46228</v>
      </c>
      <c r="AB40" s="8">
        <f t="shared" si="12"/>
        <v>46229</v>
      </c>
      <c r="AC40" s="8">
        <f t="shared" si="12"/>
        <v>46230</v>
      </c>
      <c r="AD40" s="8">
        <f t="shared" si="12"/>
        <v>46231</v>
      </c>
      <c r="AE40" s="8">
        <f t="shared" si="12"/>
        <v>46232</v>
      </c>
      <c r="AF40" s="8">
        <f t="shared" si="12"/>
        <v>46233</v>
      </c>
      <c r="AG40" s="8">
        <f t="shared" si="12"/>
        <v>46234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水</v>
      </c>
      <c r="D41" s="9" t="str">
        <f t="shared" si="13"/>
        <v>木</v>
      </c>
      <c r="E41" s="9" t="str">
        <f t="shared" si="13"/>
        <v>金</v>
      </c>
      <c r="F41" s="15" t="str">
        <f t="shared" si="13"/>
        <v>土</v>
      </c>
      <c r="G41" s="9" t="str">
        <f t="shared" si="13"/>
        <v>日</v>
      </c>
      <c r="H41" s="9" t="str">
        <f t="shared" si="13"/>
        <v>月</v>
      </c>
      <c r="I41" s="9" t="str">
        <f t="shared" si="13"/>
        <v>火</v>
      </c>
      <c r="J41" s="9" t="str">
        <f t="shared" si="13"/>
        <v>水</v>
      </c>
      <c r="K41" s="9" t="str">
        <f t="shared" si="13"/>
        <v>木</v>
      </c>
      <c r="L41" s="9" t="str">
        <f t="shared" si="13"/>
        <v>金</v>
      </c>
      <c r="M41" s="9" t="str">
        <f t="shared" si="13"/>
        <v>土</v>
      </c>
      <c r="N41" s="9" t="str">
        <f t="shared" si="13"/>
        <v>日</v>
      </c>
      <c r="O41" s="9" t="str">
        <f t="shared" si="13"/>
        <v>月</v>
      </c>
      <c r="P41" s="9" t="str">
        <f t="shared" si="13"/>
        <v>火</v>
      </c>
      <c r="Q41" s="9" t="str">
        <f t="shared" si="13"/>
        <v>水</v>
      </c>
      <c r="R41" s="9" t="str">
        <f t="shared" si="13"/>
        <v>木</v>
      </c>
      <c r="S41" s="9" t="str">
        <f t="shared" si="13"/>
        <v>金</v>
      </c>
      <c r="T41" s="9" t="str">
        <f t="shared" si="13"/>
        <v>土</v>
      </c>
      <c r="U41" s="9" t="str">
        <f t="shared" si="13"/>
        <v>日</v>
      </c>
      <c r="V41" s="9" t="str">
        <f t="shared" si="13"/>
        <v>月</v>
      </c>
      <c r="W41" s="9" t="str">
        <f t="shared" si="13"/>
        <v>火</v>
      </c>
      <c r="X41" s="9" t="str">
        <f t="shared" si="13"/>
        <v>水</v>
      </c>
      <c r="Y41" s="9" t="str">
        <f t="shared" si="13"/>
        <v>木</v>
      </c>
      <c r="Z41" s="9" t="str">
        <f t="shared" si="13"/>
        <v>金</v>
      </c>
      <c r="AA41" s="9" t="str">
        <f t="shared" si="13"/>
        <v>土</v>
      </c>
      <c r="AB41" s="9" t="str">
        <f t="shared" si="13"/>
        <v>日</v>
      </c>
      <c r="AC41" s="9" t="str">
        <f t="shared" si="13"/>
        <v>月</v>
      </c>
      <c r="AD41" s="9" t="str">
        <f t="shared" si="13"/>
        <v>火</v>
      </c>
      <c r="AE41" s="9" t="str">
        <f t="shared" si="13"/>
        <v>水</v>
      </c>
      <c r="AF41" s="9" t="str">
        <f t="shared" si="13"/>
        <v>木</v>
      </c>
      <c r="AG41" s="9" t="str">
        <f t="shared" si="13"/>
        <v>金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31</v>
      </c>
      <c r="AN41" s="84">
        <f>AM41-AH41</f>
        <v>31</v>
      </c>
      <c r="AO41" s="84">
        <f>'別紙１ (24ヶ月以内シート２)'!AO65+SUM(AN$7:AN45)</f>
        <v>638</v>
      </c>
      <c r="AP41" s="84">
        <f>COUNTIF(C44:AG44,"○")</f>
        <v>0</v>
      </c>
      <c r="AQ41" s="84">
        <f>'別紙１ (24ヶ月以内シート２)'!AQ65+SUM(AP$7:AP45)</f>
        <v>0</v>
      </c>
      <c r="AR41" s="84">
        <f>COUNTIF(C45:AG45,"○")</f>
        <v>0</v>
      </c>
      <c r="AS41" s="84">
        <f>'別紙１ (24ヶ月以内シート２)'!AS65+SUM(AR$7:AR45)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/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>海の日</v>
      </c>
      <c r="W43" s="30" t="str">
        <f t="shared" si="14"/>
        <v/>
      </c>
      <c r="X43" s="30" t="str">
        <f t="shared" si="14"/>
        <v/>
      </c>
      <c r="Y43" s="30" t="str">
        <f t="shared" si="14"/>
        <v/>
      </c>
      <c r="Z43" s="30" t="str">
        <f t="shared" si="14"/>
        <v/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46235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46235</v>
      </c>
      <c r="D48" s="8">
        <f t="shared" ref="D48:AG48" si="15">IF(MONTH(DATE(YEAR(C48),MONTH(C48),DAY(C48)+1))=MONTH($C47),DATE(YEAR(C48),MONTH(C48),DAY(C48)+1),"")</f>
        <v>46236</v>
      </c>
      <c r="E48" s="8">
        <f t="shared" si="15"/>
        <v>46237</v>
      </c>
      <c r="F48" s="14">
        <f t="shared" si="15"/>
        <v>46238</v>
      </c>
      <c r="G48" s="8">
        <f t="shared" si="15"/>
        <v>46239</v>
      </c>
      <c r="H48" s="8">
        <f t="shared" si="15"/>
        <v>46240</v>
      </c>
      <c r="I48" s="8">
        <f t="shared" si="15"/>
        <v>46241</v>
      </c>
      <c r="J48" s="8">
        <f t="shared" si="15"/>
        <v>46242</v>
      </c>
      <c r="K48" s="8">
        <f t="shared" si="15"/>
        <v>46243</v>
      </c>
      <c r="L48" s="8">
        <f t="shared" si="15"/>
        <v>46244</v>
      </c>
      <c r="M48" s="8">
        <f t="shared" si="15"/>
        <v>46245</v>
      </c>
      <c r="N48" s="8">
        <f t="shared" si="15"/>
        <v>46246</v>
      </c>
      <c r="O48" s="8">
        <f t="shared" si="15"/>
        <v>46247</v>
      </c>
      <c r="P48" s="8">
        <f t="shared" si="15"/>
        <v>46248</v>
      </c>
      <c r="Q48" s="8">
        <f t="shared" si="15"/>
        <v>46249</v>
      </c>
      <c r="R48" s="8">
        <f t="shared" si="15"/>
        <v>46250</v>
      </c>
      <c r="S48" s="8">
        <f t="shared" si="15"/>
        <v>46251</v>
      </c>
      <c r="T48" s="8">
        <f t="shared" si="15"/>
        <v>46252</v>
      </c>
      <c r="U48" s="8">
        <f t="shared" si="15"/>
        <v>46253</v>
      </c>
      <c r="V48" s="8">
        <f t="shared" si="15"/>
        <v>46254</v>
      </c>
      <c r="W48" s="8">
        <f t="shared" si="15"/>
        <v>46255</v>
      </c>
      <c r="X48" s="8">
        <f t="shared" si="15"/>
        <v>46256</v>
      </c>
      <c r="Y48" s="8">
        <f t="shared" si="15"/>
        <v>46257</v>
      </c>
      <c r="Z48" s="8">
        <f t="shared" si="15"/>
        <v>46258</v>
      </c>
      <c r="AA48" s="8">
        <f t="shared" si="15"/>
        <v>46259</v>
      </c>
      <c r="AB48" s="8">
        <f t="shared" si="15"/>
        <v>46260</v>
      </c>
      <c r="AC48" s="8">
        <f t="shared" si="15"/>
        <v>46261</v>
      </c>
      <c r="AD48" s="8">
        <f t="shared" si="15"/>
        <v>46262</v>
      </c>
      <c r="AE48" s="8">
        <f t="shared" si="15"/>
        <v>46263</v>
      </c>
      <c r="AF48" s="8">
        <f t="shared" si="15"/>
        <v>46264</v>
      </c>
      <c r="AG48" s="8">
        <f t="shared" si="15"/>
        <v>46265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土</v>
      </c>
      <c r="D49" s="9" t="str">
        <f t="shared" si="16"/>
        <v>日</v>
      </c>
      <c r="E49" s="9" t="str">
        <f t="shared" si="16"/>
        <v>月</v>
      </c>
      <c r="F49" s="15" t="str">
        <f t="shared" si="16"/>
        <v>火</v>
      </c>
      <c r="G49" s="9" t="str">
        <f t="shared" si="16"/>
        <v>水</v>
      </c>
      <c r="H49" s="9" t="str">
        <f t="shared" si="16"/>
        <v>木</v>
      </c>
      <c r="I49" s="9" t="str">
        <f t="shared" si="16"/>
        <v>金</v>
      </c>
      <c r="J49" s="9" t="str">
        <f t="shared" si="16"/>
        <v>土</v>
      </c>
      <c r="K49" s="9" t="str">
        <f t="shared" si="16"/>
        <v>日</v>
      </c>
      <c r="L49" s="9" t="str">
        <f t="shared" si="16"/>
        <v>月</v>
      </c>
      <c r="M49" s="9" t="str">
        <f t="shared" si="16"/>
        <v>火</v>
      </c>
      <c r="N49" s="9" t="str">
        <f t="shared" si="16"/>
        <v>水</v>
      </c>
      <c r="O49" s="9" t="str">
        <f t="shared" si="16"/>
        <v>木</v>
      </c>
      <c r="P49" s="9" t="str">
        <f t="shared" si="16"/>
        <v>金</v>
      </c>
      <c r="Q49" s="9" t="str">
        <f t="shared" si="16"/>
        <v>土</v>
      </c>
      <c r="R49" s="9" t="str">
        <f t="shared" si="16"/>
        <v>日</v>
      </c>
      <c r="S49" s="9" t="str">
        <f t="shared" si="16"/>
        <v>月</v>
      </c>
      <c r="T49" s="9" t="str">
        <f t="shared" si="16"/>
        <v>火</v>
      </c>
      <c r="U49" s="9" t="str">
        <f t="shared" si="16"/>
        <v>水</v>
      </c>
      <c r="V49" s="9" t="str">
        <f t="shared" si="16"/>
        <v>木</v>
      </c>
      <c r="W49" s="9" t="str">
        <f t="shared" si="16"/>
        <v>金</v>
      </c>
      <c r="X49" s="9" t="str">
        <f t="shared" si="16"/>
        <v>土</v>
      </c>
      <c r="Y49" s="9" t="str">
        <f t="shared" si="16"/>
        <v>日</v>
      </c>
      <c r="Z49" s="9" t="str">
        <f t="shared" si="16"/>
        <v>月</v>
      </c>
      <c r="AA49" s="9" t="str">
        <f t="shared" si="16"/>
        <v>火</v>
      </c>
      <c r="AB49" s="9" t="str">
        <f t="shared" si="16"/>
        <v>水</v>
      </c>
      <c r="AC49" s="9" t="str">
        <f t="shared" si="16"/>
        <v>木</v>
      </c>
      <c r="AD49" s="9" t="str">
        <f t="shared" si="16"/>
        <v>金</v>
      </c>
      <c r="AE49" s="9" t="str">
        <f t="shared" si="16"/>
        <v>土</v>
      </c>
      <c r="AF49" s="9" t="str">
        <f t="shared" si="16"/>
        <v>日</v>
      </c>
      <c r="AG49" s="9" t="str">
        <f t="shared" si="16"/>
        <v>月</v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31</v>
      </c>
      <c r="AN49" s="84">
        <f>AM49-AH49</f>
        <v>31</v>
      </c>
      <c r="AO49" s="84">
        <f>'別紙１ (24ヶ月以内シート２)'!AO65+SUM(AN$7:AN53)</f>
        <v>669</v>
      </c>
      <c r="AP49" s="84">
        <f>COUNTIF(C52:AG52,"○")</f>
        <v>0</v>
      </c>
      <c r="AQ49" s="84">
        <f>'別紙１ (24ヶ月以内シート２)'!AQ65+SUM(AP$7:AP53)</f>
        <v>0</v>
      </c>
      <c r="AR49" s="84">
        <f>COUNTIF(C53:AG53,"○")</f>
        <v>0</v>
      </c>
      <c r="AS49" s="84">
        <f>'別紙１ (24ヶ月以内シート２)'!AS65+SUM(AR$7:AR53)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>平和記念日</v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>山の日</v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/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46266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46266</v>
      </c>
      <c r="D56" s="8">
        <f t="shared" ref="D56:AG56" si="18">IF(MONTH(DATE(YEAR(C56),MONTH(C56),DAY(C56)+1))=MONTH($C55),DATE(YEAR(C56),MONTH(C56),DAY(C56)+1),"")</f>
        <v>46267</v>
      </c>
      <c r="E56" s="8">
        <f t="shared" si="18"/>
        <v>46268</v>
      </c>
      <c r="F56" s="14">
        <f t="shared" si="18"/>
        <v>46269</v>
      </c>
      <c r="G56" s="8">
        <f t="shared" si="18"/>
        <v>46270</v>
      </c>
      <c r="H56" s="8">
        <f t="shared" si="18"/>
        <v>46271</v>
      </c>
      <c r="I56" s="8">
        <f t="shared" si="18"/>
        <v>46272</v>
      </c>
      <c r="J56" s="8">
        <f t="shared" si="18"/>
        <v>46273</v>
      </c>
      <c r="K56" s="8">
        <f t="shared" si="18"/>
        <v>46274</v>
      </c>
      <c r="L56" s="8">
        <f t="shared" si="18"/>
        <v>46275</v>
      </c>
      <c r="M56" s="8">
        <f t="shared" si="18"/>
        <v>46276</v>
      </c>
      <c r="N56" s="8">
        <f t="shared" si="18"/>
        <v>46277</v>
      </c>
      <c r="O56" s="8">
        <f t="shared" si="18"/>
        <v>46278</v>
      </c>
      <c r="P56" s="8">
        <f t="shared" si="18"/>
        <v>46279</v>
      </c>
      <c r="Q56" s="8">
        <f t="shared" si="18"/>
        <v>46280</v>
      </c>
      <c r="R56" s="8">
        <f t="shared" si="18"/>
        <v>46281</v>
      </c>
      <c r="S56" s="8">
        <f t="shared" si="18"/>
        <v>46282</v>
      </c>
      <c r="T56" s="8">
        <f t="shared" si="18"/>
        <v>46283</v>
      </c>
      <c r="U56" s="8">
        <f t="shared" si="18"/>
        <v>46284</v>
      </c>
      <c r="V56" s="8">
        <f t="shared" si="18"/>
        <v>46285</v>
      </c>
      <c r="W56" s="8">
        <f t="shared" si="18"/>
        <v>46286</v>
      </c>
      <c r="X56" s="8">
        <f t="shared" si="18"/>
        <v>46287</v>
      </c>
      <c r="Y56" s="8">
        <f t="shared" si="18"/>
        <v>46288</v>
      </c>
      <c r="Z56" s="8">
        <f t="shared" si="18"/>
        <v>46289</v>
      </c>
      <c r="AA56" s="8">
        <f t="shared" si="18"/>
        <v>46290</v>
      </c>
      <c r="AB56" s="8">
        <f t="shared" si="18"/>
        <v>46291</v>
      </c>
      <c r="AC56" s="8">
        <f t="shared" si="18"/>
        <v>46292</v>
      </c>
      <c r="AD56" s="8">
        <f t="shared" si="18"/>
        <v>46293</v>
      </c>
      <c r="AE56" s="8">
        <f t="shared" si="18"/>
        <v>46294</v>
      </c>
      <c r="AF56" s="8">
        <f t="shared" si="18"/>
        <v>46295</v>
      </c>
      <c r="AG56" s="8" t="str">
        <f t="shared" si="18"/>
        <v/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火</v>
      </c>
      <c r="D57" s="9" t="str">
        <f t="shared" si="19"/>
        <v>水</v>
      </c>
      <c r="E57" s="9" t="str">
        <f t="shared" si="19"/>
        <v>木</v>
      </c>
      <c r="F57" s="15" t="str">
        <f t="shared" si="19"/>
        <v>金</v>
      </c>
      <c r="G57" s="9" t="str">
        <f t="shared" si="19"/>
        <v>土</v>
      </c>
      <c r="H57" s="9" t="str">
        <f t="shared" si="19"/>
        <v>日</v>
      </c>
      <c r="I57" s="9" t="str">
        <f t="shared" si="19"/>
        <v>月</v>
      </c>
      <c r="J57" s="9" t="str">
        <f t="shared" si="19"/>
        <v>火</v>
      </c>
      <c r="K57" s="9" t="str">
        <f t="shared" si="19"/>
        <v>水</v>
      </c>
      <c r="L57" s="9" t="str">
        <f t="shared" si="19"/>
        <v>木</v>
      </c>
      <c r="M57" s="9" t="str">
        <f t="shared" si="19"/>
        <v>金</v>
      </c>
      <c r="N57" s="9" t="str">
        <f t="shared" si="19"/>
        <v>土</v>
      </c>
      <c r="O57" s="9" t="str">
        <f t="shared" si="19"/>
        <v>日</v>
      </c>
      <c r="P57" s="9" t="str">
        <f t="shared" si="19"/>
        <v>月</v>
      </c>
      <c r="Q57" s="9" t="str">
        <f t="shared" si="19"/>
        <v>火</v>
      </c>
      <c r="R57" s="9" t="str">
        <f t="shared" si="19"/>
        <v>水</v>
      </c>
      <c r="S57" s="9" t="str">
        <f t="shared" si="19"/>
        <v>木</v>
      </c>
      <c r="T57" s="9" t="str">
        <f t="shared" si="19"/>
        <v>金</v>
      </c>
      <c r="U57" s="9" t="str">
        <f t="shared" si="19"/>
        <v>土</v>
      </c>
      <c r="V57" s="9" t="str">
        <f t="shared" si="19"/>
        <v>日</v>
      </c>
      <c r="W57" s="9" t="str">
        <f t="shared" si="19"/>
        <v>月</v>
      </c>
      <c r="X57" s="9" t="str">
        <f t="shared" si="19"/>
        <v>火</v>
      </c>
      <c r="Y57" s="9" t="str">
        <f t="shared" si="19"/>
        <v>水</v>
      </c>
      <c r="Z57" s="9" t="str">
        <f t="shared" si="19"/>
        <v>木</v>
      </c>
      <c r="AA57" s="9" t="str">
        <f t="shared" si="19"/>
        <v>金</v>
      </c>
      <c r="AB57" s="9" t="str">
        <f t="shared" si="19"/>
        <v>土</v>
      </c>
      <c r="AC57" s="9" t="str">
        <f t="shared" si="19"/>
        <v>日</v>
      </c>
      <c r="AD57" s="9" t="str">
        <f t="shared" si="19"/>
        <v>月</v>
      </c>
      <c r="AE57" s="9" t="str">
        <f t="shared" si="19"/>
        <v>火</v>
      </c>
      <c r="AF57" s="9" t="str">
        <f t="shared" si="19"/>
        <v>水</v>
      </c>
      <c r="AG57" s="9" t="str">
        <f t="shared" si="19"/>
        <v/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30</v>
      </c>
      <c r="AN57" s="84">
        <f>AM57-AH57</f>
        <v>30</v>
      </c>
      <c r="AO57" s="84">
        <f>'別紙１ (24ヶ月以内シート２)'!AO65+SUM(AN$7:AN61)</f>
        <v>699</v>
      </c>
      <c r="AP57" s="84">
        <f>COUNTIF(C60:AG60,"○")</f>
        <v>0</v>
      </c>
      <c r="AQ57" s="84">
        <f>'別紙１ (24ヶ月以内シート２)'!AQ65+SUM(AP$7:AP61)</f>
        <v>0</v>
      </c>
      <c r="AR57" s="84">
        <f>COUNTIF(C61:AG61,"○")</f>
        <v>0</v>
      </c>
      <c r="AS57" s="84">
        <f>'別紙１ (24ヶ月以内シート２)'!AS65+SUM(AR$7:AR61)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/>
      </c>
      <c r="D59" s="30" t="str">
        <f t="shared" si="20"/>
        <v/>
      </c>
      <c r="E59" s="30" t="str">
        <f t="shared" si="20"/>
        <v/>
      </c>
      <c r="F59" s="31" t="str">
        <f t="shared" si="20"/>
        <v/>
      </c>
      <c r="G59" s="30" t="str">
        <f t="shared" si="20"/>
        <v/>
      </c>
      <c r="H59" s="30" t="str">
        <f t="shared" si="20"/>
        <v/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/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>敬老の日</v>
      </c>
      <c r="X59" s="30" t="str">
        <f t="shared" si="20"/>
        <v/>
      </c>
      <c r="Y59" s="30" t="str">
        <f t="shared" si="20"/>
        <v>秋分の日</v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46296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46296</v>
      </c>
      <c r="D64" s="8">
        <f t="shared" ref="D64:AG64" si="21">IF(MONTH(DATE(YEAR(C64),MONTH(C64),DAY(C64)+1))=MONTH($C63),DATE(YEAR(C64),MONTH(C64),DAY(C64)+1),"")</f>
        <v>46297</v>
      </c>
      <c r="E64" s="8">
        <f t="shared" si="21"/>
        <v>46298</v>
      </c>
      <c r="F64" s="14">
        <f t="shared" si="21"/>
        <v>46299</v>
      </c>
      <c r="G64" s="8">
        <f t="shared" si="21"/>
        <v>46300</v>
      </c>
      <c r="H64" s="8">
        <f t="shared" si="21"/>
        <v>46301</v>
      </c>
      <c r="I64" s="8">
        <f t="shared" si="21"/>
        <v>46302</v>
      </c>
      <c r="J64" s="8">
        <f t="shared" si="21"/>
        <v>46303</v>
      </c>
      <c r="K64" s="8">
        <f t="shared" si="21"/>
        <v>46304</v>
      </c>
      <c r="L64" s="8">
        <f t="shared" si="21"/>
        <v>46305</v>
      </c>
      <c r="M64" s="8">
        <f t="shared" si="21"/>
        <v>46306</v>
      </c>
      <c r="N64" s="8">
        <f t="shared" si="21"/>
        <v>46307</v>
      </c>
      <c r="O64" s="8">
        <f t="shared" si="21"/>
        <v>46308</v>
      </c>
      <c r="P64" s="8">
        <f t="shared" si="21"/>
        <v>46309</v>
      </c>
      <c r="Q64" s="8">
        <f t="shared" si="21"/>
        <v>46310</v>
      </c>
      <c r="R64" s="8">
        <f t="shared" si="21"/>
        <v>46311</v>
      </c>
      <c r="S64" s="8">
        <f t="shared" si="21"/>
        <v>46312</v>
      </c>
      <c r="T64" s="8">
        <f t="shared" si="21"/>
        <v>46313</v>
      </c>
      <c r="U64" s="8">
        <f t="shared" si="21"/>
        <v>46314</v>
      </c>
      <c r="V64" s="8">
        <f t="shared" si="21"/>
        <v>46315</v>
      </c>
      <c r="W64" s="8">
        <f t="shared" si="21"/>
        <v>46316</v>
      </c>
      <c r="X64" s="8">
        <f t="shared" si="21"/>
        <v>46317</v>
      </c>
      <c r="Y64" s="8">
        <f t="shared" si="21"/>
        <v>46318</v>
      </c>
      <c r="Z64" s="8">
        <f t="shared" si="21"/>
        <v>46319</v>
      </c>
      <c r="AA64" s="8">
        <f t="shared" si="21"/>
        <v>46320</v>
      </c>
      <c r="AB64" s="8">
        <f t="shared" si="21"/>
        <v>46321</v>
      </c>
      <c r="AC64" s="8">
        <f t="shared" si="21"/>
        <v>46322</v>
      </c>
      <c r="AD64" s="8">
        <f t="shared" si="21"/>
        <v>46323</v>
      </c>
      <c r="AE64" s="8">
        <f t="shared" si="21"/>
        <v>46324</v>
      </c>
      <c r="AF64" s="8">
        <f t="shared" si="21"/>
        <v>46325</v>
      </c>
      <c r="AG64" s="8">
        <f t="shared" si="21"/>
        <v>46326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木</v>
      </c>
      <c r="D65" s="9" t="str">
        <f t="shared" si="22"/>
        <v>金</v>
      </c>
      <c r="E65" s="9" t="str">
        <f t="shared" si="22"/>
        <v>土</v>
      </c>
      <c r="F65" s="15" t="str">
        <f t="shared" si="22"/>
        <v>日</v>
      </c>
      <c r="G65" s="9" t="str">
        <f t="shared" si="22"/>
        <v>月</v>
      </c>
      <c r="H65" s="9" t="str">
        <f t="shared" si="22"/>
        <v>火</v>
      </c>
      <c r="I65" s="9" t="str">
        <f t="shared" si="22"/>
        <v>水</v>
      </c>
      <c r="J65" s="9" t="str">
        <f t="shared" si="22"/>
        <v>木</v>
      </c>
      <c r="K65" s="9" t="str">
        <f t="shared" si="22"/>
        <v>金</v>
      </c>
      <c r="L65" s="9" t="str">
        <f t="shared" si="22"/>
        <v>土</v>
      </c>
      <c r="M65" s="9" t="str">
        <f t="shared" si="22"/>
        <v>日</v>
      </c>
      <c r="N65" s="9" t="str">
        <f t="shared" si="22"/>
        <v>月</v>
      </c>
      <c r="O65" s="9" t="str">
        <f t="shared" si="22"/>
        <v>火</v>
      </c>
      <c r="P65" s="9" t="str">
        <f t="shared" si="22"/>
        <v>水</v>
      </c>
      <c r="Q65" s="9" t="str">
        <f t="shared" si="22"/>
        <v>木</v>
      </c>
      <c r="R65" s="9" t="str">
        <f t="shared" si="22"/>
        <v>金</v>
      </c>
      <c r="S65" s="9" t="str">
        <f t="shared" si="22"/>
        <v>土</v>
      </c>
      <c r="T65" s="9" t="str">
        <f t="shared" si="22"/>
        <v>日</v>
      </c>
      <c r="U65" s="9" t="str">
        <f t="shared" si="22"/>
        <v>月</v>
      </c>
      <c r="V65" s="9" t="str">
        <f t="shared" si="22"/>
        <v>火</v>
      </c>
      <c r="W65" s="9" t="str">
        <f t="shared" si="22"/>
        <v>水</v>
      </c>
      <c r="X65" s="9" t="str">
        <f t="shared" si="22"/>
        <v>木</v>
      </c>
      <c r="Y65" s="9" t="str">
        <f t="shared" si="22"/>
        <v>金</v>
      </c>
      <c r="Z65" s="9" t="str">
        <f t="shared" si="22"/>
        <v>土</v>
      </c>
      <c r="AA65" s="9" t="str">
        <f t="shared" si="22"/>
        <v>日</v>
      </c>
      <c r="AB65" s="9" t="str">
        <f t="shared" si="22"/>
        <v>月</v>
      </c>
      <c r="AC65" s="9" t="str">
        <f t="shared" si="22"/>
        <v>火</v>
      </c>
      <c r="AD65" s="9" t="str">
        <f t="shared" si="22"/>
        <v>水</v>
      </c>
      <c r="AE65" s="9" t="str">
        <f t="shared" si="22"/>
        <v>木</v>
      </c>
      <c r="AF65" s="9" t="str">
        <f t="shared" si="22"/>
        <v>金</v>
      </c>
      <c r="AG65" s="9" t="str">
        <f t="shared" si="22"/>
        <v>土</v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31</v>
      </c>
      <c r="AN65" s="84">
        <f>AM65-AH65</f>
        <v>31</v>
      </c>
      <c r="AO65" s="84">
        <f>'別紙１ (24ヶ月以内シート２)'!AO65+SUM(AN$7:AN69)</f>
        <v>730</v>
      </c>
      <c r="AP65" s="84">
        <f>COUNTIF(C68:AG68,"○")</f>
        <v>0</v>
      </c>
      <c r="AQ65" s="84">
        <f>'別紙１ (24ヶ月以内シート２)'!AQ65+SUM(AP$7:AP69)</f>
        <v>0</v>
      </c>
      <c r="AR65" s="84">
        <f>COUNTIF(C69:AG69,"○")</f>
        <v>0</v>
      </c>
      <c r="AS65" s="84">
        <f>'別紙１ (24ヶ月以内シート２)'!AS65+SUM(AR$7:AR69)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/>
      </c>
      <c r="N67" s="30" t="str">
        <f t="shared" si="23"/>
        <v>スポーツの日</v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/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B72" s="3" t="s">
        <v>22</v>
      </c>
      <c r="AD72" s="109" t="s">
        <v>91</v>
      </c>
      <c r="AE72" s="110"/>
      <c r="AF72" s="110"/>
      <c r="AG72" s="110"/>
      <c r="AH72" s="110"/>
      <c r="AI72" s="110"/>
      <c r="AJ72" s="111"/>
      <c r="AK72" s="112">
        <f>AL69</f>
        <v>0</v>
      </c>
      <c r="AL72" s="113"/>
    </row>
    <row r="73" spans="1:45" x14ac:dyDescent="0.15">
      <c r="A73" s="16"/>
      <c r="B73" s="107"/>
      <c r="C73" s="107"/>
      <c r="D73" s="107"/>
      <c r="E73" s="107"/>
      <c r="F73" s="107"/>
      <c r="G73" s="107"/>
      <c r="H73" s="107"/>
      <c r="AD73" s="3" t="s">
        <v>23</v>
      </c>
    </row>
    <row r="74" spans="1:45" x14ac:dyDescent="0.15">
      <c r="B74" s="108"/>
      <c r="C74" s="108"/>
      <c r="D74" s="108"/>
      <c r="E74" s="108"/>
      <c r="F74" s="108"/>
      <c r="G74" s="108"/>
      <c r="H74" s="108"/>
      <c r="AL74" s="17"/>
    </row>
    <row r="75" spans="1:45" x14ac:dyDescent="0.15">
      <c r="A75" s="16"/>
      <c r="Z75" s="114" t="s">
        <v>24</v>
      </c>
      <c r="AA75" s="114"/>
      <c r="AB75" s="114"/>
      <c r="AC75" s="114"/>
      <c r="AD75" s="115" t="str">
        <f>IF(AL77="該当","通期の４週８休以上（28.5%以上）を達成",IF(AK72=0,"",IF(AK72&gt;=0.285,"通期の４週８休以上（28.5%以上）を達成","週休２日未達成")))</f>
        <v/>
      </c>
      <c r="AE75" s="115"/>
      <c r="AF75" s="115"/>
      <c r="AG75" s="115"/>
      <c r="AH75" s="115"/>
      <c r="AI75" s="115"/>
      <c r="AJ75" s="115"/>
      <c r="AK75" s="115"/>
      <c r="AL75" s="115"/>
    </row>
    <row r="76" spans="1:45" ht="14.25" thickBot="1" x14ac:dyDescent="0.2">
      <c r="A76" s="16"/>
      <c r="B76" s="3" t="s">
        <v>25</v>
      </c>
      <c r="AH76" s="16"/>
      <c r="AI76" s="16"/>
      <c r="AJ76" s="16"/>
      <c r="AK76" s="16"/>
      <c r="AL76" s="16"/>
    </row>
    <row r="77" spans="1:45" ht="14.25" thickBot="1" x14ac:dyDescent="0.2">
      <c r="B77" s="107"/>
      <c r="C77" s="107"/>
      <c r="D77" s="107"/>
      <c r="E77" s="107"/>
      <c r="F77" s="107"/>
      <c r="G77" s="107"/>
      <c r="H77" s="107"/>
      <c r="AK77" s="60" t="s">
        <v>94</v>
      </c>
      <c r="AL77" s="61" t="s">
        <v>39</v>
      </c>
      <c r="AS77" s="4"/>
    </row>
    <row r="78" spans="1:45" x14ac:dyDescent="0.15">
      <c r="B78" s="108"/>
      <c r="C78" s="108"/>
      <c r="D78" s="108"/>
      <c r="E78" s="108"/>
      <c r="F78" s="108"/>
      <c r="G78" s="108"/>
      <c r="H78" s="108"/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ht="13.5" customHeight="1" x14ac:dyDescent="0.15">
      <c r="A80" s="16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</row>
    <row r="81" spans="1:38" ht="20.100000000000001" customHeight="1" x14ac:dyDescent="0.15">
      <c r="A81" s="16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6"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C7:AG7"/>
    <mergeCell ref="AH7:AH8"/>
    <mergeCell ref="AI7:AJ8"/>
    <mergeCell ref="AK7:AL8"/>
    <mergeCell ref="AM7:AM8"/>
    <mergeCell ref="AN7:AN8"/>
    <mergeCell ref="X5:Z5"/>
    <mergeCell ref="B6:C6"/>
    <mergeCell ref="D6:E6"/>
    <mergeCell ref="F6:G6"/>
    <mergeCell ref="H6:I6"/>
    <mergeCell ref="K6:L6"/>
    <mergeCell ref="M6:N6"/>
    <mergeCell ref="O6:P6"/>
    <mergeCell ref="AO7:AO8"/>
    <mergeCell ref="AP7:AP8"/>
    <mergeCell ref="AQ7:AQ8"/>
    <mergeCell ref="AR7:AR8"/>
    <mergeCell ref="AS7:AS8"/>
    <mergeCell ref="AH9:AH13"/>
    <mergeCell ref="AI9:AI11"/>
    <mergeCell ref="AJ9:AJ11"/>
    <mergeCell ref="AK9:AK11"/>
    <mergeCell ref="AL9:AL11"/>
    <mergeCell ref="AS9:AS13"/>
    <mergeCell ref="AQ9:AQ13"/>
    <mergeCell ref="AR9:AR13"/>
    <mergeCell ref="B10:B11"/>
    <mergeCell ref="C15:AG15"/>
    <mergeCell ref="AH15:AH16"/>
    <mergeCell ref="AI15:AJ16"/>
    <mergeCell ref="AK15:AL16"/>
    <mergeCell ref="AM15:AM16"/>
    <mergeCell ref="AN15:AN16"/>
    <mergeCell ref="AO15:AO16"/>
    <mergeCell ref="AP15:AP16"/>
    <mergeCell ref="AM9:AM13"/>
    <mergeCell ref="AN9:AN13"/>
    <mergeCell ref="AO9:AO13"/>
    <mergeCell ref="AP9:AP13"/>
    <mergeCell ref="AQ15:AQ16"/>
    <mergeCell ref="AR15:AR16"/>
    <mergeCell ref="AS15:AS16"/>
    <mergeCell ref="AH17:AH21"/>
    <mergeCell ref="AI17:AI19"/>
    <mergeCell ref="AJ17:AJ19"/>
    <mergeCell ref="AK17:AK19"/>
    <mergeCell ref="AL17:AL19"/>
    <mergeCell ref="AM17:AM21"/>
    <mergeCell ref="AN17:AN21"/>
    <mergeCell ref="AO17:AO21"/>
    <mergeCell ref="AP17:AP21"/>
    <mergeCell ref="AQ17:AQ21"/>
    <mergeCell ref="AO23:AO24"/>
    <mergeCell ref="AP23:AP24"/>
    <mergeCell ref="AQ23:AQ24"/>
    <mergeCell ref="AR17:AR21"/>
    <mergeCell ref="AS17:AS21"/>
    <mergeCell ref="B18:B19"/>
    <mergeCell ref="AR23:AR24"/>
    <mergeCell ref="AS23:AS24"/>
    <mergeCell ref="AH25:AH29"/>
    <mergeCell ref="AI25:AI27"/>
    <mergeCell ref="AJ25:AJ27"/>
    <mergeCell ref="AK25:AK27"/>
    <mergeCell ref="AL25:AL27"/>
    <mergeCell ref="AS25:AS29"/>
    <mergeCell ref="B26:B27"/>
    <mergeCell ref="AQ25:AQ29"/>
    <mergeCell ref="AR25:AR29"/>
    <mergeCell ref="C23:AG23"/>
    <mergeCell ref="AH23:AH24"/>
    <mergeCell ref="AI23:AJ24"/>
    <mergeCell ref="AK23:AL24"/>
    <mergeCell ref="AM23:AM24"/>
    <mergeCell ref="AN23:AN24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M25:AM29"/>
    <mergeCell ref="AN25:AN29"/>
    <mergeCell ref="AO25:AO29"/>
    <mergeCell ref="AP25:AP29"/>
    <mergeCell ref="AQ31:AQ32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O33:AO37"/>
    <mergeCell ref="AP33:AP37"/>
    <mergeCell ref="AQ33:AQ37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H41:AH45"/>
    <mergeCell ref="AI41:AI43"/>
    <mergeCell ref="AJ41:AJ43"/>
    <mergeCell ref="AK41:AK43"/>
    <mergeCell ref="AL41:AL43"/>
    <mergeCell ref="AS41:AS45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C47:AG47"/>
    <mergeCell ref="AH47:AH48"/>
    <mergeCell ref="AI47:AJ48"/>
    <mergeCell ref="AK47:AL48"/>
    <mergeCell ref="AM47:AM48"/>
    <mergeCell ref="AN47:AN48"/>
    <mergeCell ref="AO47:AO48"/>
    <mergeCell ref="AP47:AP48"/>
    <mergeCell ref="AM41:AM45"/>
    <mergeCell ref="AN41:AN45"/>
    <mergeCell ref="AO41:AO45"/>
    <mergeCell ref="AP41:AP45"/>
    <mergeCell ref="AQ47:AQ48"/>
    <mergeCell ref="AR47:AR48"/>
    <mergeCell ref="AS47:AS48"/>
    <mergeCell ref="AH49:AH53"/>
    <mergeCell ref="AI49:AI51"/>
    <mergeCell ref="AJ49:AJ51"/>
    <mergeCell ref="AK49:AK51"/>
    <mergeCell ref="AL49:AL51"/>
    <mergeCell ref="AM49:AM53"/>
    <mergeCell ref="AN49:AN53"/>
    <mergeCell ref="AO49:AO53"/>
    <mergeCell ref="AP49:AP53"/>
    <mergeCell ref="AQ49:AQ53"/>
    <mergeCell ref="AO55:AO56"/>
    <mergeCell ref="AP55:AP56"/>
    <mergeCell ref="AQ55:AQ56"/>
    <mergeCell ref="AR49:AR53"/>
    <mergeCell ref="AS49:AS53"/>
    <mergeCell ref="B50:B51"/>
    <mergeCell ref="B58:B59"/>
    <mergeCell ref="AQ57:AQ61"/>
    <mergeCell ref="AR57:AR61"/>
    <mergeCell ref="C55:AG55"/>
    <mergeCell ref="AH55:AH56"/>
    <mergeCell ref="AI55:AJ56"/>
    <mergeCell ref="AK55:AL56"/>
    <mergeCell ref="AM55:AM56"/>
    <mergeCell ref="AN55:AN56"/>
    <mergeCell ref="AM57:AM61"/>
    <mergeCell ref="AN57:AN61"/>
    <mergeCell ref="AO57:AO61"/>
    <mergeCell ref="AP57:AP61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Q65:AQ69"/>
    <mergeCell ref="AR65:AR69"/>
    <mergeCell ref="AS65:AS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N65:AN69"/>
    <mergeCell ref="C63:AG63"/>
    <mergeCell ref="AH63:AH64"/>
    <mergeCell ref="AI63:AJ64"/>
    <mergeCell ref="AK63:AL64"/>
    <mergeCell ref="AM63:AM64"/>
    <mergeCell ref="AN63:AN64"/>
    <mergeCell ref="AP63:AP64"/>
    <mergeCell ref="AD72:AJ72"/>
    <mergeCell ref="AK72:AL72"/>
    <mergeCell ref="B73:H74"/>
    <mergeCell ref="Z75:AC75"/>
    <mergeCell ref="AD75:AL75"/>
    <mergeCell ref="B77:H78"/>
    <mergeCell ref="AO65:AO69"/>
    <mergeCell ref="AP65:AP69"/>
    <mergeCell ref="AO63:AO64"/>
  </mergeCells>
  <phoneticPr fontId="1"/>
  <conditionalFormatting sqref="C8:AG13">
    <cfRule type="expression" dxfId="134" priority="23">
      <formula>COUNTIF(祝日,C$8)=1</formula>
    </cfRule>
    <cfRule type="expression" dxfId="133" priority="26">
      <formula>WEEKDAY(C$8)=7</formula>
    </cfRule>
    <cfRule type="expression" dxfId="132" priority="27">
      <formula>WEEKDAY(C$8)=1</formula>
    </cfRule>
  </conditionalFormatting>
  <conditionalFormatting sqref="C16:AG21">
    <cfRule type="expression" dxfId="131" priority="22">
      <formula>COUNTIF(祝日,C$16)=1</formula>
    </cfRule>
    <cfRule type="expression" dxfId="130" priority="24">
      <formula>WEEKDAY(C$16)=7</formula>
    </cfRule>
    <cfRule type="expression" dxfId="129" priority="25">
      <formula>WEEKDAY(C$16)=1</formula>
    </cfRule>
  </conditionalFormatting>
  <conditionalFormatting sqref="C24:AG29">
    <cfRule type="expression" dxfId="128" priority="19" stopIfTrue="1">
      <formula>COUNTIF(祝日,C$24)=1</formula>
    </cfRule>
    <cfRule type="expression" dxfId="127" priority="20">
      <formula>WEEKDAY(C$24)=7</formula>
    </cfRule>
    <cfRule type="expression" dxfId="126" priority="21">
      <formula>WEEKDAY(C$24)=1</formula>
    </cfRule>
  </conditionalFormatting>
  <conditionalFormatting sqref="C32:AG37">
    <cfRule type="expression" dxfId="125" priority="16" stopIfTrue="1">
      <formula>COUNTIF(祝日,C$32)=1</formula>
    </cfRule>
    <cfRule type="expression" dxfId="124" priority="17">
      <formula>WEEKDAY(C$32)=7</formula>
    </cfRule>
    <cfRule type="expression" dxfId="123" priority="18">
      <formula>WEEKDAY(C$32)=1</formula>
    </cfRule>
  </conditionalFormatting>
  <conditionalFormatting sqref="C44:C45 C40:AG43">
    <cfRule type="expression" dxfId="122" priority="13" stopIfTrue="1">
      <formula>COUNTIF(祝日,C$40)=1</formula>
    </cfRule>
    <cfRule type="expression" dxfId="121" priority="14">
      <formula>WEEKDAY(C$40)=7</formula>
    </cfRule>
    <cfRule type="expression" dxfId="120" priority="15">
      <formula>WEEKDAY(C$40)=1</formula>
    </cfRule>
  </conditionalFormatting>
  <conditionalFormatting sqref="C48:AG53">
    <cfRule type="expression" dxfId="119" priority="10" stopIfTrue="1">
      <formula>COUNTIF(祝日,C$48)=1</formula>
    </cfRule>
    <cfRule type="expression" dxfId="118" priority="11">
      <formula>WEEKDAY(C$48)=7</formula>
    </cfRule>
    <cfRule type="expression" dxfId="117" priority="12">
      <formula>WEEKDAY(C$48)=1</formula>
    </cfRule>
  </conditionalFormatting>
  <conditionalFormatting sqref="C56:AG61">
    <cfRule type="expression" dxfId="116" priority="7" stopIfTrue="1">
      <formula>COUNTIF(祝日,C$56)=1</formula>
    </cfRule>
    <cfRule type="expression" dxfId="115" priority="8">
      <formula>WEEKDAY(C$56)=7</formula>
    </cfRule>
    <cfRule type="expression" dxfId="114" priority="9">
      <formula>WEEKDAY(C$56)=1</formula>
    </cfRule>
  </conditionalFormatting>
  <conditionalFormatting sqref="C64:AG69">
    <cfRule type="expression" dxfId="113" priority="4" stopIfTrue="1">
      <formula>COUNTIF(祝日,C$64)=1</formula>
    </cfRule>
    <cfRule type="expression" dxfId="112" priority="5">
      <formula>WEEKDAY(C$64)=7</formula>
    </cfRule>
    <cfRule type="expression" dxfId="111" priority="6">
      <formula>WEEKDAY(C$64)=1</formula>
    </cfRule>
  </conditionalFormatting>
  <conditionalFormatting sqref="D44:AG45">
    <cfRule type="expression" dxfId="110" priority="1" stopIfTrue="1">
      <formula>COUNTIF(祝日,D$40)=1</formula>
    </cfRule>
    <cfRule type="expression" dxfId="109" priority="2">
      <formula>WEEKDAY(D$40)=7</formula>
    </cfRule>
    <cfRule type="expression" dxfId="108" priority="3">
      <formula>WEEKDAY(D$40)=1</formula>
    </cfRule>
  </conditionalFormatting>
  <dataValidations count="4">
    <dataValidation type="list" allowBlank="1" showInputMessage="1" showErrorMessage="1" sqref="C12:AG12 C28:AG28 C36:AG36 C44:AG44 C52:AG52 C60:AG60 C68:AG68 C20:AG20" xr:uid="{26774192-6D57-4E67-BC8E-6CAD6B24996F}">
      <formula1>"－,○,対象外"</formula1>
    </dataValidation>
    <dataValidation type="list" allowBlank="1" showInputMessage="1" showErrorMessage="1" sqref="C13:AG13 C29:AG29 C37:AG37 C45:AG45 C53:AG53 C61:AG61 C69:AG69 C21:AG21" xr:uid="{1E026C4D-BE9B-429E-8019-9282AE4B08C9}">
      <formula1>"○"</formula1>
    </dataValidation>
    <dataValidation type="list" allowBlank="1" showInputMessage="1" showErrorMessage="1" sqref="C10:AG10 C18:AG18 C26:AG26 C34:AG34 C42:AG42 C50:AG50 C58:AG58 C66:AG66" xr:uid="{C75A3A6A-B898-49D6-8A77-974D02F356CB}">
      <formula1>"契約日,着手日,完了日,完了日工期末,工期末,振替日,夏季休暇,年末年始休暇"</formula1>
    </dataValidation>
    <dataValidation type="list" allowBlank="1" showInputMessage="1" showErrorMessage="1" sqref="AL77" xr:uid="{26068DD6-8D28-44CC-8B03-07411A9048F0}">
      <formula1>"－,該当"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2F9C-CDE1-4E6E-8A1F-D6775E0B3B11}">
  <sheetPr>
    <tabColor rgb="FFFFC0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33</v>
      </c>
      <c r="AK3" s="118"/>
      <c r="AL3" s="118"/>
    </row>
    <row r="4" spans="2:50" ht="18.75" customHeight="1" x14ac:dyDescent="0.15">
      <c r="B4" s="73" t="s">
        <v>93</v>
      </c>
      <c r="C4" s="73"/>
      <c r="D4" s="75" t="s">
        <v>27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AM4" s="5"/>
      <c r="AN4" s="5"/>
    </row>
    <row r="5" spans="2:50" ht="18.75" customHeight="1" x14ac:dyDescent="0.15">
      <c r="B5" s="73" t="s">
        <v>92</v>
      </c>
      <c r="C5" s="73"/>
      <c r="D5" s="74">
        <v>2024</v>
      </c>
      <c r="E5" s="74"/>
      <c r="F5" s="62">
        <v>11</v>
      </c>
      <c r="G5" s="62"/>
      <c r="H5" s="63">
        <v>1</v>
      </c>
      <c r="I5" s="63"/>
      <c r="J5" s="3" t="s">
        <v>1</v>
      </c>
      <c r="K5" s="74">
        <v>2025</v>
      </c>
      <c r="L5" s="74"/>
      <c r="M5" s="62">
        <v>3</v>
      </c>
      <c r="N5" s="62"/>
      <c r="O5" s="63">
        <v>14</v>
      </c>
      <c r="P5" s="63"/>
      <c r="X5" s="122"/>
      <c r="Y5" s="122"/>
      <c r="Z5" s="122"/>
      <c r="AG5" s="116" t="s">
        <v>2</v>
      </c>
      <c r="AH5" s="116"/>
      <c r="AI5" s="116"/>
      <c r="AJ5" s="116"/>
      <c r="AK5" s="116"/>
      <c r="AL5" s="116"/>
    </row>
    <row r="6" spans="2:50" ht="18.75" customHeight="1" thickBot="1" x14ac:dyDescent="0.2">
      <c r="B6" s="73" t="s">
        <v>28</v>
      </c>
      <c r="C6" s="73"/>
      <c r="D6" s="119">
        <f>D5</f>
        <v>2024</v>
      </c>
      <c r="E6" s="119"/>
      <c r="F6" s="120">
        <f>F5</f>
        <v>11</v>
      </c>
      <c r="G6" s="120"/>
      <c r="H6" s="121"/>
      <c r="I6" s="121"/>
      <c r="J6" s="3" t="s">
        <v>1</v>
      </c>
      <c r="K6" s="119">
        <f>YEAR(EDATE(D5&amp;"/"&amp;F5&amp;"/"&amp;H5,7))</f>
        <v>2025</v>
      </c>
      <c r="L6" s="119"/>
      <c r="M6" s="120">
        <f>MONTH(EDATE(D5&amp;"/"&amp;F5&amp;"/"&amp;H5,7))</f>
        <v>6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45597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45597</v>
      </c>
      <c r="D8" s="8">
        <f>IF(MONTH(DATE(YEAR(C8),MONTH(C8),DAY(C8)+1))=MONTH($C7),DATE(YEAR(C8),MONTH(C8),DAY(C8)+1),"")</f>
        <v>45598</v>
      </c>
      <c r="E8" s="8">
        <f t="shared" ref="E8:AG8" si="0">IF(MONTH(DATE(YEAR(D8),MONTH(D8),DAY(D8)+1))=MONTH($C$7),DATE(YEAR(D8),MONTH(D8),DAY(D8)+1),"")</f>
        <v>45599</v>
      </c>
      <c r="F8" s="26">
        <f t="shared" si="0"/>
        <v>45600</v>
      </c>
      <c r="G8" s="8">
        <f t="shared" si="0"/>
        <v>45601</v>
      </c>
      <c r="H8" s="8">
        <f t="shared" si="0"/>
        <v>45602</v>
      </c>
      <c r="I8" s="8">
        <f t="shared" si="0"/>
        <v>45603</v>
      </c>
      <c r="J8" s="8">
        <f t="shared" si="0"/>
        <v>45604</v>
      </c>
      <c r="K8" s="8">
        <f t="shared" si="0"/>
        <v>45605</v>
      </c>
      <c r="L8" s="8">
        <f t="shared" si="0"/>
        <v>45606</v>
      </c>
      <c r="M8" s="8">
        <f t="shared" si="0"/>
        <v>45607</v>
      </c>
      <c r="N8" s="8">
        <f t="shared" si="0"/>
        <v>45608</v>
      </c>
      <c r="O8" s="8">
        <f t="shared" si="0"/>
        <v>45609</v>
      </c>
      <c r="P8" s="8">
        <f t="shared" si="0"/>
        <v>45610</v>
      </c>
      <c r="Q8" s="8">
        <f t="shared" si="0"/>
        <v>45611</v>
      </c>
      <c r="R8" s="8">
        <f t="shared" si="0"/>
        <v>45612</v>
      </c>
      <c r="S8" s="8">
        <f t="shared" si="0"/>
        <v>45613</v>
      </c>
      <c r="T8" s="8">
        <f t="shared" si="0"/>
        <v>45614</v>
      </c>
      <c r="U8" s="8">
        <f t="shared" si="0"/>
        <v>45615</v>
      </c>
      <c r="V8" s="8">
        <f t="shared" si="0"/>
        <v>45616</v>
      </c>
      <c r="W8" s="8">
        <f t="shared" si="0"/>
        <v>45617</v>
      </c>
      <c r="X8" s="8">
        <f t="shared" si="0"/>
        <v>45618</v>
      </c>
      <c r="Y8" s="8">
        <f t="shared" si="0"/>
        <v>45619</v>
      </c>
      <c r="Z8" s="8">
        <f t="shared" si="0"/>
        <v>45620</v>
      </c>
      <c r="AA8" s="8">
        <f t="shared" si="0"/>
        <v>45621</v>
      </c>
      <c r="AB8" s="8">
        <f t="shared" si="0"/>
        <v>45622</v>
      </c>
      <c r="AC8" s="8">
        <f t="shared" si="0"/>
        <v>45623</v>
      </c>
      <c r="AD8" s="8">
        <f t="shared" si="0"/>
        <v>45624</v>
      </c>
      <c r="AE8" s="8">
        <f t="shared" si="0"/>
        <v>45625</v>
      </c>
      <c r="AF8" s="8">
        <f t="shared" si="0"/>
        <v>45626</v>
      </c>
      <c r="AG8" s="8" t="str">
        <f t="shared" si="0"/>
        <v/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金</v>
      </c>
      <c r="D9" s="9" t="str">
        <f t="shared" si="1"/>
        <v>土</v>
      </c>
      <c r="E9" s="9" t="str">
        <f t="shared" si="1"/>
        <v>日</v>
      </c>
      <c r="F9" s="10" t="str">
        <f t="shared" si="1"/>
        <v>月</v>
      </c>
      <c r="G9" s="9" t="str">
        <f t="shared" si="1"/>
        <v>火</v>
      </c>
      <c r="H9" s="9" t="str">
        <f t="shared" si="1"/>
        <v>水</v>
      </c>
      <c r="I9" s="9" t="str">
        <f t="shared" si="1"/>
        <v>木</v>
      </c>
      <c r="J9" s="9" t="str">
        <f t="shared" si="1"/>
        <v>金</v>
      </c>
      <c r="K9" s="9" t="str">
        <f t="shared" si="1"/>
        <v>土</v>
      </c>
      <c r="L9" s="9" t="str">
        <f t="shared" si="1"/>
        <v>日</v>
      </c>
      <c r="M9" s="9" t="str">
        <f t="shared" si="1"/>
        <v>月</v>
      </c>
      <c r="N9" s="9" t="str">
        <f t="shared" si="1"/>
        <v>火</v>
      </c>
      <c r="O9" s="9" t="str">
        <f t="shared" si="1"/>
        <v>水</v>
      </c>
      <c r="P9" s="9" t="str">
        <f t="shared" si="1"/>
        <v>木</v>
      </c>
      <c r="Q9" s="9" t="str">
        <f t="shared" si="1"/>
        <v>金</v>
      </c>
      <c r="R9" s="9" t="str">
        <f t="shared" si="1"/>
        <v>土</v>
      </c>
      <c r="S9" s="9" t="str">
        <f t="shared" si="1"/>
        <v>日</v>
      </c>
      <c r="T9" s="9" t="str">
        <f t="shared" si="1"/>
        <v>月</v>
      </c>
      <c r="U9" s="9" t="str">
        <f t="shared" si="1"/>
        <v>火</v>
      </c>
      <c r="V9" s="9" t="str">
        <f t="shared" si="1"/>
        <v>水</v>
      </c>
      <c r="W9" s="9" t="str">
        <f t="shared" si="1"/>
        <v>木</v>
      </c>
      <c r="X9" s="9" t="str">
        <f t="shared" si="1"/>
        <v>金</v>
      </c>
      <c r="Y9" s="9" t="str">
        <f t="shared" si="1"/>
        <v>土</v>
      </c>
      <c r="Z9" s="9" t="str">
        <f t="shared" si="1"/>
        <v>日</v>
      </c>
      <c r="AA9" s="9" t="str">
        <f t="shared" si="1"/>
        <v>月</v>
      </c>
      <c r="AB9" s="9" t="str">
        <f t="shared" si="1"/>
        <v>火</v>
      </c>
      <c r="AC9" s="9" t="str">
        <f t="shared" si="1"/>
        <v>水</v>
      </c>
      <c r="AD9" s="9" t="str">
        <f t="shared" si="1"/>
        <v>木</v>
      </c>
      <c r="AE9" s="9" t="str">
        <f t="shared" si="1"/>
        <v>金</v>
      </c>
      <c r="AF9" s="9" t="str">
        <f t="shared" si="1"/>
        <v>土</v>
      </c>
      <c r="AG9" s="9" t="str">
        <f t="shared" si="1"/>
        <v/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30</v>
      </c>
      <c r="AN9" s="84">
        <f>AM9-AH9</f>
        <v>30</v>
      </c>
      <c r="AO9" s="84">
        <f>SUM(AN$7:AN13)</f>
        <v>30</v>
      </c>
      <c r="AP9" s="84">
        <f>COUNTIF(C12:AG12,"○")</f>
        <v>0</v>
      </c>
      <c r="AQ9" s="84">
        <f>SUM(AP$7:AP13)</f>
        <v>0</v>
      </c>
      <c r="AR9" s="84">
        <f>COUNTIF(C13:AG13,"○")</f>
        <v>0</v>
      </c>
      <c r="AS9" s="84">
        <f>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>文化の日</v>
      </c>
      <c r="F11" s="32" t="str">
        <f t="shared" si="2"/>
        <v>振替休日</v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/>
      </c>
      <c r="W11" s="30" t="str">
        <f t="shared" si="2"/>
        <v/>
      </c>
      <c r="X11" s="30" t="str">
        <f t="shared" si="2"/>
        <v/>
      </c>
      <c r="Y11" s="30" t="str">
        <f t="shared" si="2"/>
        <v>勤労感謝の日</v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45627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45627</v>
      </c>
      <c r="D16" s="8">
        <f t="shared" ref="D16:AG16" si="3">IF(MONTH(DATE(YEAR(C16),MONTH(C16),DAY(C16)+1))=MONTH($C15),DATE(YEAR(C16),MONTH(C16),DAY(C16)+1),"")</f>
        <v>45628</v>
      </c>
      <c r="E16" s="8">
        <f t="shared" si="3"/>
        <v>45629</v>
      </c>
      <c r="F16" s="8">
        <f t="shared" si="3"/>
        <v>45630</v>
      </c>
      <c r="G16" s="8">
        <f t="shared" si="3"/>
        <v>45631</v>
      </c>
      <c r="H16" s="8">
        <f t="shared" si="3"/>
        <v>45632</v>
      </c>
      <c r="I16" s="8">
        <f t="shared" si="3"/>
        <v>45633</v>
      </c>
      <c r="J16" s="8">
        <f t="shared" si="3"/>
        <v>45634</v>
      </c>
      <c r="K16" s="8">
        <f t="shared" si="3"/>
        <v>45635</v>
      </c>
      <c r="L16" s="8">
        <f t="shared" si="3"/>
        <v>45636</v>
      </c>
      <c r="M16" s="8">
        <f t="shared" si="3"/>
        <v>45637</v>
      </c>
      <c r="N16" s="8">
        <f t="shared" si="3"/>
        <v>45638</v>
      </c>
      <c r="O16" s="8">
        <f t="shared" si="3"/>
        <v>45639</v>
      </c>
      <c r="P16" s="8">
        <f t="shared" si="3"/>
        <v>45640</v>
      </c>
      <c r="Q16" s="8">
        <f t="shared" si="3"/>
        <v>45641</v>
      </c>
      <c r="R16" s="8">
        <f t="shared" si="3"/>
        <v>45642</v>
      </c>
      <c r="S16" s="8">
        <f t="shared" si="3"/>
        <v>45643</v>
      </c>
      <c r="T16" s="8">
        <f t="shared" si="3"/>
        <v>45644</v>
      </c>
      <c r="U16" s="8">
        <f t="shared" si="3"/>
        <v>45645</v>
      </c>
      <c r="V16" s="8">
        <f t="shared" si="3"/>
        <v>45646</v>
      </c>
      <c r="W16" s="8">
        <f t="shared" si="3"/>
        <v>45647</v>
      </c>
      <c r="X16" s="8">
        <f t="shared" si="3"/>
        <v>45648</v>
      </c>
      <c r="Y16" s="8">
        <f t="shared" si="3"/>
        <v>45649</v>
      </c>
      <c r="Z16" s="8">
        <f t="shared" si="3"/>
        <v>45650</v>
      </c>
      <c r="AA16" s="8">
        <f t="shared" si="3"/>
        <v>45651</v>
      </c>
      <c r="AB16" s="8">
        <f t="shared" si="3"/>
        <v>45652</v>
      </c>
      <c r="AC16" s="8">
        <f t="shared" si="3"/>
        <v>45653</v>
      </c>
      <c r="AD16" s="8">
        <f t="shared" si="3"/>
        <v>45654</v>
      </c>
      <c r="AE16" s="8">
        <f t="shared" si="3"/>
        <v>45655</v>
      </c>
      <c r="AF16" s="8">
        <f t="shared" si="3"/>
        <v>45656</v>
      </c>
      <c r="AG16" s="8">
        <f t="shared" si="3"/>
        <v>45657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日</v>
      </c>
      <c r="D17" s="9" t="str">
        <f t="shared" si="4"/>
        <v>月</v>
      </c>
      <c r="E17" s="9" t="str">
        <f t="shared" si="4"/>
        <v>火</v>
      </c>
      <c r="F17" s="9" t="str">
        <f t="shared" si="4"/>
        <v>水</v>
      </c>
      <c r="G17" s="9" t="str">
        <f t="shared" si="4"/>
        <v>木</v>
      </c>
      <c r="H17" s="9" t="str">
        <f t="shared" si="4"/>
        <v>金</v>
      </c>
      <c r="I17" s="9" t="str">
        <f t="shared" si="4"/>
        <v>土</v>
      </c>
      <c r="J17" s="9" t="str">
        <f t="shared" si="4"/>
        <v>日</v>
      </c>
      <c r="K17" s="9" t="str">
        <f t="shared" si="4"/>
        <v>月</v>
      </c>
      <c r="L17" s="9" t="str">
        <f t="shared" si="4"/>
        <v>火</v>
      </c>
      <c r="M17" s="9" t="str">
        <f t="shared" si="4"/>
        <v>水</v>
      </c>
      <c r="N17" s="9" t="str">
        <f t="shared" si="4"/>
        <v>木</v>
      </c>
      <c r="O17" s="9" t="str">
        <f t="shared" si="4"/>
        <v>金</v>
      </c>
      <c r="P17" s="9" t="str">
        <f t="shared" si="4"/>
        <v>土</v>
      </c>
      <c r="Q17" s="9" t="str">
        <f t="shared" si="4"/>
        <v>日</v>
      </c>
      <c r="R17" s="9" t="str">
        <f t="shared" si="4"/>
        <v>月</v>
      </c>
      <c r="S17" s="9" t="str">
        <f t="shared" si="4"/>
        <v>火</v>
      </c>
      <c r="T17" s="9" t="str">
        <f t="shared" si="4"/>
        <v>水</v>
      </c>
      <c r="U17" s="9" t="str">
        <f t="shared" si="4"/>
        <v>木</v>
      </c>
      <c r="V17" s="9" t="str">
        <f t="shared" si="4"/>
        <v>金</v>
      </c>
      <c r="W17" s="9" t="str">
        <f t="shared" si="4"/>
        <v>土</v>
      </c>
      <c r="X17" s="9" t="str">
        <f t="shared" si="4"/>
        <v>日</v>
      </c>
      <c r="Y17" s="9" t="str">
        <f t="shared" si="4"/>
        <v>月</v>
      </c>
      <c r="Z17" s="9" t="str">
        <f t="shared" si="4"/>
        <v>火</v>
      </c>
      <c r="AA17" s="9" t="str">
        <f t="shared" si="4"/>
        <v>水</v>
      </c>
      <c r="AB17" s="9" t="str">
        <f t="shared" si="4"/>
        <v>木</v>
      </c>
      <c r="AC17" s="9" t="str">
        <f t="shared" si="4"/>
        <v>金</v>
      </c>
      <c r="AD17" s="9" t="str">
        <f t="shared" si="4"/>
        <v>土</v>
      </c>
      <c r="AE17" s="9" t="str">
        <f t="shared" si="4"/>
        <v>日</v>
      </c>
      <c r="AF17" s="9" t="str">
        <f t="shared" si="4"/>
        <v>月</v>
      </c>
      <c r="AG17" s="9" t="str">
        <f t="shared" si="4"/>
        <v>火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SUM(AN$7:AN21)</f>
        <v>61</v>
      </c>
      <c r="AP17" s="84">
        <f>COUNTIF(C20:AG20,"○")</f>
        <v>0</v>
      </c>
      <c r="AQ17" s="84">
        <f>SUM(AP$7:AP21)</f>
        <v>0</v>
      </c>
      <c r="AR17" s="84">
        <f>COUNTIF(C21:AG21,"○")</f>
        <v>0</v>
      </c>
      <c r="AS17" s="84">
        <f>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/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/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/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45658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45658</v>
      </c>
      <c r="D24" s="8">
        <f t="shared" ref="D24:AG24" si="6">IF(MONTH(DATE(YEAR(C24),MONTH(C24),DAY(C24)+1))=MONTH($C23),DATE(YEAR(C24),MONTH(C24),DAY(C24)+1),"")</f>
        <v>45659</v>
      </c>
      <c r="E24" s="8">
        <f t="shared" si="6"/>
        <v>45660</v>
      </c>
      <c r="F24" s="14">
        <f t="shared" si="6"/>
        <v>45661</v>
      </c>
      <c r="G24" s="8">
        <f t="shared" si="6"/>
        <v>45662</v>
      </c>
      <c r="H24" s="8">
        <f t="shared" si="6"/>
        <v>45663</v>
      </c>
      <c r="I24" s="8">
        <f t="shared" si="6"/>
        <v>45664</v>
      </c>
      <c r="J24" s="8">
        <f t="shared" si="6"/>
        <v>45665</v>
      </c>
      <c r="K24" s="8">
        <f t="shared" si="6"/>
        <v>45666</v>
      </c>
      <c r="L24" s="8">
        <f t="shared" si="6"/>
        <v>45667</v>
      </c>
      <c r="M24" s="8">
        <f t="shared" si="6"/>
        <v>45668</v>
      </c>
      <c r="N24" s="8">
        <f t="shared" si="6"/>
        <v>45669</v>
      </c>
      <c r="O24" s="8">
        <f t="shared" si="6"/>
        <v>45670</v>
      </c>
      <c r="P24" s="8">
        <f t="shared" si="6"/>
        <v>45671</v>
      </c>
      <c r="Q24" s="8">
        <f t="shared" si="6"/>
        <v>45672</v>
      </c>
      <c r="R24" s="8">
        <f t="shared" si="6"/>
        <v>45673</v>
      </c>
      <c r="S24" s="8">
        <f t="shared" si="6"/>
        <v>45674</v>
      </c>
      <c r="T24" s="8">
        <f t="shared" si="6"/>
        <v>45675</v>
      </c>
      <c r="U24" s="8">
        <f t="shared" si="6"/>
        <v>45676</v>
      </c>
      <c r="V24" s="8">
        <f t="shared" si="6"/>
        <v>45677</v>
      </c>
      <c r="W24" s="8">
        <f t="shared" si="6"/>
        <v>45678</v>
      </c>
      <c r="X24" s="8">
        <f t="shared" si="6"/>
        <v>45679</v>
      </c>
      <c r="Y24" s="8">
        <f t="shared" si="6"/>
        <v>45680</v>
      </c>
      <c r="Z24" s="8">
        <f t="shared" si="6"/>
        <v>45681</v>
      </c>
      <c r="AA24" s="8">
        <f t="shared" si="6"/>
        <v>45682</v>
      </c>
      <c r="AB24" s="8">
        <f t="shared" si="6"/>
        <v>45683</v>
      </c>
      <c r="AC24" s="8">
        <f t="shared" si="6"/>
        <v>45684</v>
      </c>
      <c r="AD24" s="8">
        <f t="shared" si="6"/>
        <v>45685</v>
      </c>
      <c r="AE24" s="8">
        <f t="shared" si="6"/>
        <v>45686</v>
      </c>
      <c r="AF24" s="8">
        <f t="shared" si="6"/>
        <v>45687</v>
      </c>
      <c r="AG24" s="8">
        <f t="shared" si="6"/>
        <v>45688</v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水</v>
      </c>
      <c r="D25" s="9" t="str">
        <f t="shared" si="7"/>
        <v>木</v>
      </c>
      <c r="E25" s="9" t="str">
        <f t="shared" si="7"/>
        <v>金</v>
      </c>
      <c r="F25" s="15" t="str">
        <f t="shared" si="7"/>
        <v>土</v>
      </c>
      <c r="G25" s="9" t="str">
        <f t="shared" si="7"/>
        <v>日</v>
      </c>
      <c r="H25" s="9" t="str">
        <f t="shared" si="7"/>
        <v>月</v>
      </c>
      <c r="I25" s="9" t="str">
        <f t="shared" si="7"/>
        <v>火</v>
      </c>
      <c r="J25" s="9" t="str">
        <f t="shared" si="7"/>
        <v>水</v>
      </c>
      <c r="K25" s="9" t="str">
        <f t="shared" si="7"/>
        <v>木</v>
      </c>
      <c r="L25" s="9" t="str">
        <f t="shared" si="7"/>
        <v>金</v>
      </c>
      <c r="M25" s="9" t="str">
        <f t="shared" si="7"/>
        <v>土</v>
      </c>
      <c r="N25" s="9" t="str">
        <f t="shared" si="7"/>
        <v>日</v>
      </c>
      <c r="O25" s="9" t="str">
        <f t="shared" si="7"/>
        <v>月</v>
      </c>
      <c r="P25" s="9" t="str">
        <f t="shared" si="7"/>
        <v>火</v>
      </c>
      <c r="Q25" s="9" t="str">
        <f t="shared" si="7"/>
        <v>水</v>
      </c>
      <c r="R25" s="9" t="str">
        <f t="shared" si="7"/>
        <v>木</v>
      </c>
      <c r="S25" s="9" t="str">
        <f t="shared" si="7"/>
        <v>金</v>
      </c>
      <c r="T25" s="9" t="str">
        <f t="shared" si="7"/>
        <v>土</v>
      </c>
      <c r="U25" s="9" t="str">
        <f t="shared" si="7"/>
        <v>日</v>
      </c>
      <c r="V25" s="9" t="str">
        <f t="shared" si="7"/>
        <v>月</v>
      </c>
      <c r="W25" s="9" t="str">
        <f t="shared" si="7"/>
        <v>火</v>
      </c>
      <c r="X25" s="9" t="str">
        <f t="shared" si="7"/>
        <v>水</v>
      </c>
      <c r="Y25" s="9" t="str">
        <f t="shared" si="7"/>
        <v>木</v>
      </c>
      <c r="Z25" s="9" t="str">
        <f t="shared" si="7"/>
        <v>金</v>
      </c>
      <c r="AA25" s="9" t="str">
        <f t="shared" si="7"/>
        <v>土</v>
      </c>
      <c r="AB25" s="9" t="str">
        <f t="shared" si="7"/>
        <v>日</v>
      </c>
      <c r="AC25" s="9" t="str">
        <f t="shared" si="7"/>
        <v>月</v>
      </c>
      <c r="AD25" s="9" t="str">
        <f t="shared" si="7"/>
        <v>火</v>
      </c>
      <c r="AE25" s="9" t="str">
        <f t="shared" si="7"/>
        <v>水</v>
      </c>
      <c r="AF25" s="9" t="str">
        <f t="shared" si="7"/>
        <v>木</v>
      </c>
      <c r="AG25" s="9" t="str">
        <f t="shared" si="7"/>
        <v>金</v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31</v>
      </c>
      <c r="AN25" s="84">
        <f>AM25-AH25</f>
        <v>31</v>
      </c>
      <c r="AO25" s="84">
        <f>SUM(AN$7:AN29)</f>
        <v>92</v>
      </c>
      <c r="AP25" s="84">
        <f>COUNTIF(C28:AG28,"○")</f>
        <v>0</v>
      </c>
      <c r="AQ25" s="84">
        <f>SUM(AP$7:AP29)</f>
        <v>0</v>
      </c>
      <c r="AR25" s="84">
        <f>COUNTIF(C29:AG29,"○")</f>
        <v>0</v>
      </c>
      <c r="AS25" s="84">
        <f>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>元日</v>
      </c>
      <c r="D27" s="30" t="str">
        <f t="shared" si="8"/>
        <v/>
      </c>
      <c r="E27" s="30" t="str">
        <f t="shared" si="8"/>
        <v/>
      </c>
      <c r="F27" s="31" t="str">
        <f t="shared" si="8"/>
        <v/>
      </c>
      <c r="G27" s="30" t="str">
        <f t="shared" si="8"/>
        <v/>
      </c>
      <c r="H27" s="30" t="str">
        <f t="shared" si="8"/>
        <v/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>成人の日</v>
      </c>
      <c r="P27" s="30" t="str">
        <f t="shared" si="8"/>
        <v/>
      </c>
      <c r="Q27" s="30" t="str">
        <f t="shared" si="8"/>
        <v/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/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45689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45689</v>
      </c>
      <c r="D32" s="8">
        <f t="shared" ref="D32:AG32" si="9">IF(MONTH(DATE(YEAR(C32),MONTH(C32),DAY(C32)+1))=MONTH($C31),DATE(YEAR(C32),MONTH(C32),DAY(C32)+1),"")</f>
        <v>45690</v>
      </c>
      <c r="E32" s="8">
        <f t="shared" si="9"/>
        <v>45691</v>
      </c>
      <c r="F32" s="14">
        <f t="shared" si="9"/>
        <v>45692</v>
      </c>
      <c r="G32" s="8">
        <f t="shared" si="9"/>
        <v>45693</v>
      </c>
      <c r="H32" s="8">
        <f t="shared" si="9"/>
        <v>45694</v>
      </c>
      <c r="I32" s="8">
        <f t="shared" si="9"/>
        <v>45695</v>
      </c>
      <c r="J32" s="8">
        <f t="shared" si="9"/>
        <v>45696</v>
      </c>
      <c r="K32" s="8">
        <f t="shared" si="9"/>
        <v>45697</v>
      </c>
      <c r="L32" s="8">
        <f t="shared" si="9"/>
        <v>45698</v>
      </c>
      <c r="M32" s="8">
        <f t="shared" si="9"/>
        <v>45699</v>
      </c>
      <c r="N32" s="8">
        <f t="shared" si="9"/>
        <v>45700</v>
      </c>
      <c r="O32" s="8">
        <f t="shared" si="9"/>
        <v>45701</v>
      </c>
      <c r="P32" s="8">
        <f t="shared" si="9"/>
        <v>45702</v>
      </c>
      <c r="Q32" s="8">
        <f t="shared" si="9"/>
        <v>45703</v>
      </c>
      <c r="R32" s="8">
        <f t="shared" si="9"/>
        <v>45704</v>
      </c>
      <c r="S32" s="8">
        <f t="shared" si="9"/>
        <v>45705</v>
      </c>
      <c r="T32" s="8">
        <f t="shared" si="9"/>
        <v>45706</v>
      </c>
      <c r="U32" s="8">
        <f t="shared" si="9"/>
        <v>45707</v>
      </c>
      <c r="V32" s="8">
        <f t="shared" si="9"/>
        <v>45708</v>
      </c>
      <c r="W32" s="8">
        <f t="shared" si="9"/>
        <v>45709</v>
      </c>
      <c r="X32" s="8">
        <f t="shared" si="9"/>
        <v>45710</v>
      </c>
      <c r="Y32" s="8">
        <f t="shared" si="9"/>
        <v>45711</v>
      </c>
      <c r="Z32" s="8">
        <f t="shared" si="9"/>
        <v>45712</v>
      </c>
      <c r="AA32" s="8">
        <f t="shared" si="9"/>
        <v>45713</v>
      </c>
      <c r="AB32" s="8">
        <f t="shared" si="9"/>
        <v>45714</v>
      </c>
      <c r="AC32" s="8">
        <f t="shared" si="9"/>
        <v>45715</v>
      </c>
      <c r="AD32" s="8">
        <f t="shared" si="9"/>
        <v>45716</v>
      </c>
      <c r="AE32" s="8" t="str">
        <f t="shared" si="9"/>
        <v/>
      </c>
      <c r="AF32" s="8" t="e">
        <f t="shared" si="9"/>
        <v>#VALUE!</v>
      </c>
      <c r="AG32" s="8" t="e">
        <f t="shared" si="9"/>
        <v>#VALUE!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土</v>
      </c>
      <c r="D33" s="9" t="str">
        <f t="shared" si="10"/>
        <v>日</v>
      </c>
      <c r="E33" s="9" t="str">
        <f t="shared" si="10"/>
        <v>月</v>
      </c>
      <c r="F33" s="15" t="str">
        <f t="shared" si="10"/>
        <v>火</v>
      </c>
      <c r="G33" s="9" t="str">
        <f t="shared" si="10"/>
        <v>水</v>
      </c>
      <c r="H33" s="9" t="str">
        <f t="shared" si="10"/>
        <v>木</v>
      </c>
      <c r="I33" s="9" t="str">
        <f t="shared" si="10"/>
        <v>金</v>
      </c>
      <c r="J33" s="9" t="str">
        <f t="shared" si="10"/>
        <v>土</v>
      </c>
      <c r="K33" s="9" t="str">
        <f t="shared" si="10"/>
        <v>日</v>
      </c>
      <c r="L33" s="9" t="str">
        <f t="shared" si="10"/>
        <v>月</v>
      </c>
      <c r="M33" s="9" t="str">
        <f t="shared" si="10"/>
        <v>火</v>
      </c>
      <c r="N33" s="9" t="str">
        <f t="shared" si="10"/>
        <v>水</v>
      </c>
      <c r="O33" s="9" t="str">
        <f t="shared" si="10"/>
        <v>木</v>
      </c>
      <c r="P33" s="9" t="str">
        <f t="shared" si="10"/>
        <v>金</v>
      </c>
      <c r="Q33" s="9" t="str">
        <f t="shared" si="10"/>
        <v>土</v>
      </c>
      <c r="R33" s="9" t="str">
        <f t="shared" si="10"/>
        <v>日</v>
      </c>
      <c r="S33" s="9" t="str">
        <f t="shared" si="10"/>
        <v>月</v>
      </c>
      <c r="T33" s="9" t="str">
        <f t="shared" si="10"/>
        <v>火</v>
      </c>
      <c r="U33" s="9" t="str">
        <f t="shared" si="10"/>
        <v>水</v>
      </c>
      <c r="V33" s="9" t="str">
        <f t="shared" si="10"/>
        <v>木</v>
      </c>
      <c r="W33" s="9" t="str">
        <f t="shared" si="10"/>
        <v>金</v>
      </c>
      <c r="X33" s="9" t="str">
        <f t="shared" si="10"/>
        <v>土</v>
      </c>
      <c r="Y33" s="9" t="str">
        <f t="shared" si="10"/>
        <v>日</v>
      </c>
      <c r="Z33" s="9" t="str">
        <f t="shared" si="10"/>
        <v>月</v>
      </c>
      <c r="AA33" s="9" t="str">
        <f t="shared" si="10"/>
        <v>火</v>
      </c>
      <c r="AB33" s="9" t="str">
        <f t="shared" si="10"/>
        <v>水</v>
      </c>
      <c r="AC33" s="9" t="str">
        <f t="shared" si="10"/>
        <v>木</v>
      </c>
      <c r="AD33" s="9" t="str">
        <f t="shared" si="10"/>
        <v>金</v>
      </c>
      <c r="AE33" s="9" t="str">
        <f t="shared" si="10"/>
        <v/>
      </c>
      <c r="AF33" s="9" t="e">
        <f t="shared" si="10"/>
        <v>#VALUE!</v>
      </c>
      <c r="AG33" s="9" t="e">
        <f t="shared" si="10"/>
        <v>#VALUE!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28</v>
      </c>
      <c r="AN33" s="84">
        <f>AM33-AH33</f>
        <v>28</v>
      </c>
      <c r="AO33" s="84">
        <f>SUM(AN$7:AN37)</f>
        <v>120</v>
      </c>
      <c r="AP33" s="84">
        <f>COUNTIF(C36:AG36,"○")</f>
        <v>0</v>
      </c>
      <c r="AQ33" s="84">
        <f>SUM(AP$7:AP37)</f>
        <v>0</v>
      </c>
      <c r="AR33" s="84">
        <f>COUNTIF(C37:AG37,"○")</f>
        <v>0</v>
      </c>
      <c r="AS33" s="84">
        <f>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>建国記念の日</v>
      </c>
      <c r="N35" s="30" t="str">
        <f t="shared" si="11"/>
        <v/>
      </c>
      <c r="O35" s="30" t="str">
        <f t="shared" si="11"/>
        <v/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>天皇誕生日</v>
      </c>
      <c r="Z35" s="30" t="str">
        <f t="shared" si="11"/>
        <v>振替休日</v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45717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45717</v>
      </c>
      <c r="D40" s="8">
        <f t="shared" ref="D40:AG40" si="12">IF(MONTH(DATE(YEAR(C40),MONTH(C40),DAY(C40)+1))=MONTH($C39),DATE(YEAR(C40),MONTH(C40),DAY(C40)+1),"")</f>
        <v>45718</v>
      </c>
      <c r="E40" s="8">
        <f t="shared" si="12"/>
        <v>45719</v>
      </c>
      <c r="F40" s="14">
        <f t="shared" si="12"/>
        <v>45720</v>
      </c>
      <c r="G40" s="8">
        <f t="shared" si="12"/>
        <v>45721</v>
      </c>
      <c r="H40" s="8">
        <f t="shared" si="12"/>
        <v>45722</v>
      </c>
      <c r="I40" s="8">
        <f t="shared" si="12"/>
        <v>45723</v>
      </c>
      <c r="J40" s="8">
        <f t="shared" si="12"/>
        <v>45724</v>
      </c>
      <c r="K40" s="8">
        <f t="shared" si="12"/>
        <v>45725</v>
      </c>
      <c r="L40" s="8">
        <f t="shared" si="12"/>
        <v>45726</v>
      </c>
      <c r="M40" s="8">
        <f t="shared" si="12"/>
        <v>45727</v>
      </c>
      <c r="N40" s="8">
        <f t="shared" si="12"/>
        <v>45728</v>
      </c>
      <c r="O40" s="8">
        <f t="shared" si="12"/>
        <v>45729</v>
      </c>
      <c r="P40" s="8">
        <f t="shared" si="12"/>
        <v>45730</v>
      </c>
      <c r="Q40" s="8">
        <f t="shared" si="12"/>
        <v>45731</v>
      </c>
      <c r="R40" s="8">
        <f t="shared" si="12"/>
        <v>45732</v>
      </c>
      <c r="S40" s="8">
        <f t="shared" si="12"/>
        <v>45733</v>
      </c>
      <c r="T40" s="8">
        <f t="shared" si="12"/>
        <v>45734</v>
      </c>
      <c r="U40" s="8">
        <f t="shared" si="12"/>
        <v>45735</v>
      </c>
      <c r="V40" s="8">
        <f t="shared" si="12"/>
        <v>45736</v>
      </c>
      <c r="W40" s="8">
        <f t="shared" si="12"/>
        <v>45737</v>
      </c>
      <c r="X40" s="8">
        <f t="shared" si="12"/>
        <v>45738</v>
      </c>
      <c r="Y40" s="8">
        <f t="shared" si="12"/>
        <v>45739</v>
      </c>
      <c r="Z40" s="8">
        <f t="shared" si="12"/>
        <v>45740</v>
      </c>
      <c r="AA40" s="8">
        <f t="shared" si="12"/>
        <v>45741</v>
      </c>
      <c r="AB40" s="8">
        <f t="shared" si="12"/>
        <v>45742</v>
      </c>
      <c r="AC40" s="8">
        <f t="shared" si="12"/>
        <v>45743</v>
      </c>
      <c r="AD40" s="8">
        <f t="shared" si="12"/>
        <v>45744</v>
      </c>
      <c r="AE40" s="8">
        <f t="shared" si="12"/>
        <v>45745</v>
      </c>
      <c r="AF40" s="8">
        <f t="shared" si="12"/>
        <v>45746</v>
      </c>
      <c r="AG40" s="8">
        <f t="shared" si="12"/>
        <v>45747</v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土</v>
      </c>
      <c r="D41" s="9" t="str">
        <f t="shared" si="13"/>
        <v>日</v>
      </c>
      <c r="E41" s="9" t="str">
        <f t="shared" si="13"/>
        <v>月</v>
      </c>
      <c r="F41" s="15" t="str">
        <f t="shared" si="13"/>
        <v>火</v>
      </c>
      <c r="G41" s="9" t="str">
        <f t="shared" si="13"/>
        <v>水</v>
      </c>
      <c r="H41" s="9" t="str">
        <f t="shared" si="13"/>
        <v>木</v>
      </c>
      <c r="I41" s="9" t="str">
        <f t="shared" si="13"/>
        <v>金</v>
      </c>
      <c r="J41" s="9" t="str">
        <f t="shared" si="13"/>
        <v>土</v>
      </c>
      <c r="K41" s="9" t="str">
        <f t="shared" si="13"/>
        <v>日</v>
      </c>
      <c r="L41" s="9" t="str">
        <f t="shared" si="13"/>
        <v>月</v>
      </c>
      <c r="M41" s="9" t="str">
        <f t="shared" si="13"/>
        <v>火</v>
      </c>
      <c r="N41" s="9" t="str">
        <f t="shared" si="13"/>
        <v>水</v>
      </c>
      <c r="O41" s="9" t="str">
        <f t="shared" si="13"/>
        <v>木</v>
      </c>
      <c r="P41" s="9" t="str">
        <f t="shared" si="13"/>
        <v>金</v>
      </c>
      <c r="Q41" s="9" t="str">
        <f t="shared" si="13"/>
        <v>土</v>
      </c>
      <c r="R41" s="9" t="str">
        <f t="shared" si="13"/>
        <v>日</v>
      </c>
      <c r="S41" s="9" t="str">
        <f t="shared" si="13"/>
        <v>月</v>
      </c>
      <c r="T41" s="9" t="str">
        <f t="shared" si="13"/>
        <v>火</v>
      </c>
      <c r="U41" s="9" t="str">
        <f t="shared" si="13"/>
        <v>水</v>
      </c>
      <c r="V41" s="9" t="str">
        <f t="shared" si="13"/>
        <v>木</v>
      </c>
      <c r="W41" s="9" t="str">
        <f t="shared" si="13"/>
        <v>金</v>
      </c>
      <c r="X41" s="9" t="str">
        <f t="shared" si="13"/>
        <v>土</v>
      </c>
      <c r="Y41" s="9" t="str">
        <f t="shared" si="13"/>
        <v>日</v>
      </c>
      <c r="Z41" s="9" t="str">
        <f t="shared" si="13"/>
        <v>月</v>
      </c>
      <c r="AA41" s="9" t="str">
        <f t="shared" si="13"/>
        <v>火</v>
      </c>
      <c r="AB41" s="9" t="str">
        <f t="shared" si="13"/>
        <v>水</v>
      </c>
      <c r="AC41" s="9" t="str">
        <f t="shared" si="13"/>
        <v>木</v>
      </c>
      <c r="AD41" s="9" t="str">
        <f t="shared" si="13"/>
        <v>金</v>
      </c>
      <c r="AE41" s="9" t="str">
        <f t="shared" si="13"/>
        <v>土</v>
      </c>
      <c r="AF41" s="9" t="str">
        <f t="shared" si="13"/>
        <v>日</v>
      </c>
      <c r="AG41" s="9" t="str">
        <f t="shared" si="13"/>
        <v>月</v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31</v>
      </c>
      <c r="AN41" s="84">
        <f>AM41-AH41</f>
        <v>31</v>
      </c>
      <c r="AO41" s="84">
        <f>SUM(AN$7:AN45)</f>
        <v>151</v>
      </c>
      <c r="AP41" s="84">
        <f>COUNTIF(C44:AG44,"○")</f>
        <v>0</v>
      </c>
      <c r="AQ41" s="84">
        <f>SUM(AP$7:AP45)</f>
        <v>0</v>
      </c>
      <c r="AR41" s="84">
        <f>COUNTIF(C45:AG45,"○")</f>
        <v>0</v>
      </c>
      <c r="AS41" s="84">
        <f>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/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>春分の日</v>
      </c>
      <c r="W43" s="30" t="str">
        <f t="shared" si="14"/>
        <v/>
      </c>
      <c r="X43" s="30" t="str">
        <f t="shared" si="14"/>
        <v/>
      </c>
      <c r="Y43" s="30" t="str">
        <f t="shared" si="14"/>
        <v/>
      </c>
      <c r="Z43" s="30" t="str">
        <f t="shared" si="14"/>
        <v/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45748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45748</v>
      </c>
      <c r="D48" s="8">
        <f t="shared" ref="D48:AG48" si="15">IF(MONTH(DATE(YEAR(C48),MONTH(C48),DAY(C48)+1))=MONTH($C47),DATE(YEAR(C48),MONTH(C48),DAY(C48)+1),"")</f>
        <v>45749</v>
      </c>
      <c r="E48" s="8">
        <f t="shared" si="15"/>
        <v>45750</v>
      </c>
      <c r="F48" s="14">
        <f t="shared" si="15"/>
        <v>45751</v>
      </c>
      <c r="G48" s="8">
        <f t="shared" si="15"/>
        <v>45752</v>
      </c>
      <c r="H48" s="8">
        <f t="shared" si="15"/>
        <v>45753</v>
      </c>
      <c r="I48" s="8">
        <f t="shared" si="15"/>
        <v>45754</v>
      </c>
      <c r="J48" s="8">
        <f t="shared" si="15"/>
        <v>45755</v>
      </c>
      <c r="K48" s="8">
        <f t="shared" si="15"/>
        <v>45756</v>
      </c>
      <c r="L48" s="8">
        <f t="shared" si="15"/>
        <v>45757</v>
      </c>
      <c r="M48" s="8">
        <f t="shared" si="15"/>
        <v>45758</v>
      </c>
      <c r="N48" s="8">
        <f t="shared" si="15"/>
        <v>45759</v>
      </c>
      <c r="O48" s="8">
        <f t="shared" si="15"/>
        <v>45760</v>
      </c>
      <c r="P48" s="8">
        <f t="shared" si="15"/>
        <v>45761</v>
      </c>
      <c r="Q48" s="8">
        <f t="shared" si="15"/>
        <v>45762</v>
      </c>
      <c r="R48" s="8">
        <f t="shared" si="15"/>
        <v>45763</v>
      </c>
      <c r="S48" s="8">
        <f t="shared" si="15"/>
        <v>45764</v>
      </c>
      <c r="T48" s="8">
        <f t="shared" si="15"/>
        <v>45765</v>
      </c>
      <c r="U48" s="8">
        <f t="shared" si="15"/>
        <v>45766</v>
      </c>
      <c r="V48" s="8">
        <f t="shared" si="15"/>
        <v>45767</v>
      </c>
      <c r="W48" s="8">
        <f t="shared" si="15"/>
        <v>45768</v>
      </c>
      <c r="X48" s="8">
        <f t="shared" si="15"/>
        <v>45769</v>
      </c>
      <c r="Y48" s="8">
        <f t="shared" si="15"/>
        <v>45770</v>
      </c>
      <c r="Z48" s="8">
        <f t="shared" si="15"/>
        <v>45771</v>
      </c>
      <c r="AA48" s="8">
        <f t="shared" si="15"/>
        <v>45772</v>
      </c>
      <c r="AB48" s="8">
        <f t="shared" si="15"/>
        <v>45773</v>
      </c>
      <c r="AC48" s="8">
        <f t="shared" si="15"/>
        <v>45774</v>
      </c>
      <c r="AD48" s="8">
        <f t="shared" si="15"/>
        <v>45775</v>
      </c>
      <c r="AE48" s="8">
        <f t="shared" si="15"/>
        <v>45776</v>
      </c>
      <c r="AF48" s="8">
        <f t="shared" si="15"/>
        <v>45777</v>
      </c>
      <c r="AG48" s="8" t="str">
        <f t="shared" si="15"/>
        <v/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火</v>
      </c>
      <c r="D49" s="9" t="str">
        <f t="shared" si="16"/>
        <v>水</v>
      </c>
      <c r="E49" s="9" t="str">
        <f t="shared" si="16"/>
        <v>木</v>
      </c>
      <c r="F49" s="15" t="str">
        <f t="shared" si="16"/>
        <v>金</v>
      </c>
      <c r="G49" s="9" t="str">
        <f t="shared" si="16"/>
        <v>土</v>
      </c>
      <c r="H49" s="9" t="str">
        <f t="shared" si="16"/>
        <v>日</v>
      </c>
      <c r="I49" s="9" t="str">
        <f t="shared" si="16"/>
        <v>月</v>
      </c>
      <c r="J49" s="9" t="str">
        <f t="shared" si="16"/>
        <v>火</v>
      </c>
      <c r="K49" s="9" t="str">
        <f t="shared" si="16"/>
        <v>水</v>
      </c>
      <c r="L49" s="9" t="str">
        <f t="shared" si="16"/>
        <v>木</v>
      </c>
      <c r="M49" s="9" t="str">
        <f t="shared" si="16"/>
        <v>金</v>
      </c>
      <c r="N49" s="9" t="str">
        <f t="shared" si="16"/>
        <v>土</v>
      </c>
      <c r="O49" s="9" t="str">
        <f t="shared" si="16"/>
        <v>日</v>
      </c>
      <c r="P49" s="9" t="str">
        <f t="shared" si="16"/>
        <v>月</v>
      </c>
      <c r="Q49" s="9" t="str">
        <f t="shared" si="16"/>
        <v>火</v>
      </c>
      <c r="R49" s="9" t="str">
        <f t="shared" si="16"/>
        <v>水</v>
      </c>
      <c r="S49" s="9" t="str">
        <f t="shared" si="16"/>
        <v>木</v>
      </c>
      <c r="T49" s="9" t="str">
        <f t="shared" si="16"/>
        <v>金</v>
      </c>
      <c r="U49" s="9" t="str">
        <f t="shared" si="16"/>
        <v>土</v>
      </c>
      <c r="V49" s="9" t="str">
        <f t="shared" si="16"/>
        <v>日</v>
      </c>
      <c r="W49" s="9" t="str">
        <f t="shared" si="16"/>
        <v>月</v>
      </c>
      <c r="X49" s="9" t="str">
        <f t="shared" si="16"/>
        <v>火</v>
      </c>
      <c r="Y49" s="9" t="str">
        <f t="shared" si="16"/>
        <v>水</v>
      </c>
      <c r="Z49" s="9" t="str">
        <f t="shared" si="16"/>
        <v>木</v>
      </c>
      <c r="AA49" s="9" t="str">
        <f t="shared" si="16"/>
        <v>金</v>
      </c>
      <c r="AB49" s="9" t="str">
        <f t="shared" si="16"/>
        <v>土</v>
      </c>
      <c r="AC49" s="9" t="str">
        <f t="shared" si="16"/>
        <v>日</v>
      </c>
      <c r="AD49" s="9" t="str">
        <f t="shared" si="16"/>
        <v>月</v>
      </c>
      <c r="AE49" s="9" t="str">
        <f t="shared" si="16"/>
        <v>火</v>
      </c>
      <c r="AF49" s="9" t="str">
        <f t="shared" si="16"/>
        <v>水</v>
      </c>
      <c r="AG49" s="9" t="str">
        <f t="shared" si="16"/>
        <v/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30</v>
      </c>
      <c r="AN49" s="84">
        <f>AM49-AH49</f>
        <v>30</v>
      </c>
      <c r="AO49" s="84">
        <f>SUM(AN$7:AN53)</f>
        <v>181</v>
      </c>
      <c r="AP49" s="84">
        <f>COUNTIF(C52:AG52,"○")</f>
        <v>0</v>
      </c>
      <c r="AQ49" s="84">
        <f>SUM(AP$7:AP53)</f>
        <v>0</v>
      </c>
      <c r="AR49" s="84">
        <f>COUNTIF(C53:AG53,"○")</f>
        <v>0</v>
      </c>
      <c r="AS49" s="84">
        <f>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/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/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>昭和の日</v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45778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45778</v>
      </c>
      <c r="D56" s="8">
        <f t="shared" ref="D56:AG56" si="18">IF(MONTH(DATE(YEAR(C56),MONTH(C56),DAY(C56)+1))=MONTH($C55),DATE(YEAR(C56),MONTH(C56),DAY(C56)+1),"")</f>
        <v>45779</v>
      </c>
      <c r="E56" s="8">
        <f t="shared" si="18"/>
        <v>45780</v>
      </c>
      <c r="F56" s="14">
        <f t="shared" si="18"/>
        <v>45781</v>
      </c>
      <c r="G56" s="8">
        <f t="shared" si="18"/>
        <v>45782</v>
      </c>
      <c r="H56" s="8">
        <f t="shared" si="18"/>
        <v>45783</v>
      </c>
      <c r="I56" s="8">
        <f t="shared" si="18"/>
        <v>45784</v>
      </c>
      <c r="J56" s="8">
        <f t="shared" si="18"/>
        <v>45785</v>
      </c>
      <c r="K56" s="8">
        <f t="shared" si="18"/>
        <v>45786</v>
      </c>
      <c r="L56" s="8">
        <f t="shared" si="18"/>
        <v>45787</v>
      </c>
      <c r="M56" s="8">
        <f t="shared" si="18"/>
        <v>45788</v>
      </c>
      <c r="N56" s="8">
        <f t="shared" si="18"/>
        <v>45789</v>
      </c>
      <c r="O56" s="8">
        <f t="shared" si="18"/>
        <v>45790</v>
      </c>
      <c r="P56" s="8">
        <f t="shared" si="18"/>
        <v>45791</v>
      </c>
      <c r="Q56" s="8">
        <f t="shared" si="18"/>
        <v>45792</v>
      </c>
      <c r="R56" s="8">
        <f t="shared" si="18"/>
        <v>45793</v>
      </c>
      <c r="S56" s="8">
        <f t="shared" si="18"/>
        <v>45794</v>
      </c>
      <c r="T56" s="8">
        <f t="shared" si="18"/>
        <v>45795</v>
      </c>
      <c r="U56" s="8">
        <f t="shared" si="18"/>
        <v>45796</v>
      </c>
      <c r="V56" s="8">
        <f t="shared" si="18"/>
        <v>45797</v>
      </c>
      <c r="W56" s="8">
        <f t="shared" si="18"/>
        <v>45798</v>
      </c>
      <c r="X56" s="8">
        <f t="shared" si="18"/>
        <v>45799</v>
      </c>
      <c r="Y56" s="8">
        <f t="shared" si="18"/>
        <v>45800</v>
      </c>
      <c r="Z56" s="8">
        <f t="shared" si="18"/>
        <v>45801</v>
      </c>
      <c r="AA56" s="8">
        <f t="shared" si="18"/>
        <v>45802</v>
      </c>
      <c r="AB56" s="8">
        <f t="shared" si="18"/>
        <v>45803</v>
      </c>
      <c r="AC56" s="8">
        <f t="shared" si="18"/>
        <v>45804</v>
      </c>
      <c r="AD56" s="8">
        <f t="shared" si="18"/>
        <v>45805</v>
      </c>
      <c r="AE56" s="8">
        <f t="shared" si="18"/>
        <v>45806</v>
      </c>
      <c r="AF56" s="8">
        <f t="shared" si="18"/>
        <v>45807</v>
      </c>
      <c r="AG56" s="8">
        <f t="shared" si="18"/>
        <v>45808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木</v>
      </c>
      <c r="D57" s="9" t="str">
        <f t="shared" si="19"/>
        <v>金</v>
      </c>
      <c r="E57" s="9" t="str">
        <f t="shared" si="19"/>
        <v>土</v>
      </c>
      <c r="F57" s="15" t="str">
        <f t="shared" si="19"/>
        <v>日</v>
      </c>
      <c r="G57" s="9" t="str">
        <f t="shared" si="19"/>
        <v>月</v>
      </c>
      <c r="H57" s="9" t="str">
        <f t="shared" si="19"/>
        <v>火</v>
      </c>
      <c r="I57" s="9" t="str">
        <f t="shared" si="19"/>
        <v>水</v>
      </c>
      <c r="J57" s="9" t="str">
        <f t="shared" si="19"/>
        <v>木</v>
      </c>
      <c r="K57" s="9" t="str">
        <f t="shared" si="19"/>
        <v>金</v>
      </c>
      <c r="L57" s="9" t="str">
        <f t="shared" si="19"/>
        <v>土</v>
      </c>
      <c r="M57" s="9" t="str">
        <f t="shared" si="19"/>
        <v>日</v>
      </c>
      <c r="N57" s="9" t="str">
        <f t="shared" si="19"/>
        <v>月</v>
      </c>
      <c r="O57" s="9" t="str">
        <f t="shared" si="19"/>
        <v>火</v>
      </c>
      <c r="P57" s="9" t="str">
        <f t="shared" si="19"/>
        <v>水</v>
      </c>
      <c r="Q57" s="9" t="str">
        <f t="shared" si="19"/>
        <v>木</v>
      </c>
      <c r="R57" s="9" t="str">
        <f t="shared" si="19"/>
        <v>金</v>
      </c>
      <c r="S57" s="9" t="str">
        <f t="shared" si="19"/>
        <v>土</v>
      </c>
      <c r="T57" s="9" t="str">
        <f t="shared" si="19"/>
        <v>日</v>
      </c>
      <c r="U57" s="9" t="str">
        <f t="shared" si="19"/>
        <v>月</v>
      </c>
      <c r="V57" s="9" t="str">
        <f t="shared" si="19"/>
        <v>火</v>
      </c>
      <c r="W57" s="9" t="str">
        <f t="shared" si="19"/>
        <v>水</v>
      </c>
      <c r="X57" s="9" t="str">
        <f t="shared" si="19"/>
        <v>木</v>
      </c>
      <c r="Y57" s="9" t="str">
        <f t="shared" si="19"/>
        <v>金</v>
      </c>
      <c r="Z57" s="9" t="str">
        <f t="shared" si="19"/>
        <v>土</v>
      </c>
      <c r="AA57" s="9" t="str">
        <f t="shared" si="19"/>
        <v>日</v>
      </c>
      <c r="AB57" s="9" t="str">
        <f t="shared" si="19"/>
        <v>月</v>
      </c>
      <c r="AC57" s="9" t="str">
        <f t="shared" si="19"/>
        <v>火</v>
      </c>
      <c r="AD57" s="9" t="str">
        <f t="shared" si="19"/>
        <v>水</v>
      </c>
      <c r="AE57" s="9" t="str">
        <f t="shared" si="19"/>
        <v>木</v>
      </c>
      <c r="AF57" s="9" t="str">
        <f t="shared" si="19"/>
        <v>金</v>
      </c>
      <c r="AG57" s="9" t="str">
        <f t="shared" si="19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31</v>
      </c>
      <c r="AN57" s="84">
        <f>AM57-AH57</f>
        <v>31</v>
      </c>
      <c r="AO57" s="84">
        <f>SUM(AN$7:AN61)</f>
        <v>212</v>
      </c>
      <c r="AP57" s="84">
        <f>COUNTIF(C60:AG60,"○")</f>
        <v>0</v>
      </c>
      <c r="AQ57" s="84">
        <f>SUM(AP$7:AP61)</f>
        <v>0</v>
      </c>
      <c r="AR57" s="84">
        <f>COUNTIF(C61:AG61,"○")</f>
        <v>0</v>
      </c>
      <c r="AS57" s="84">
        <f>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/>
      </c>
      <c r="D59" s="30" t="str">
        <f t="shared" si="20"/>
        <v/>
      </c>
      <c r="E59" s="30" t="str">
        <f t="shared" si="20"/>
        <v>憲法記念日</v>
      </c>
      <c r="F59" s="31" t="str">
        <f t="shared" si="20"/>
        <v>みどりの日</v>
      </c>
      <c r="G59" s="30" t="str">
        <f t="shared" si="20"/>
        <v>こどもの日</v>
      </c>
      <c r="H59" s="30" t="str">
        <f t="shared" si="20"/>
        <v>振替休日</v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/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/>
      </c>
      <c r="X59" s="30" t="str">
        <f t="shared" si="20"/>
        <v/>
      </c>
      <c r="Y59" s="30" t="str">
        <f t="shared" si="20"/>
        <v/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45809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45809</v>
      </c>
      <c r="D64" s="8">
        <f t="shared" ref="D64:AG64" si="21">IF(MONTH(DATE(YEAR(C64),MONTH(C64),DAY(C64)+1))=MONTH($C63),DATE(YEAR(C64),MONTH(C64),DAY(C64)+1),"")</f>
        <v>45810</v>
      </c>
      <c r="E64" s="8">
        <f t="shared" si="21"/>
        <v>45811</v>
      </c>
      <c r="F64" s="14">
        <f t="shared" si="21"/>
        <v>45812</v>
      </c>
      <c r="G64" s="8">
        <f t="shared" si="21"/>
        <v>45813</v>
      </c>
      <c r="H64" s="8">
        <f t="shared" si="21"/>
        <v>45814</v>
      </c>
      <c r="I64" s="8">
        <f t="shared" si="21"/>
        <v>45815</v>
      </c>
      <c r="J64" s="8">
        <f t="shared" si="21"/>
        <v>45816</v>
      </c>
      <c r="K64" s="8">
        <f t="shared" si="21"/>
        <v>45817</v>
      </c>
      <c r="L64" s="8">
        <f t="shared" si="21"/>
        <v>45818</v>
      </c>
      <c r="M64" s="8">
        <f t="shared" si="21"/>
        <v>45819</v>
      </c>
      <c r="N64" s="8">
        <f t="shared" si="21"/>
        <v>45820</v>
      </c>
      <c r="O64" s="8">
        <f t="shared" si="21"/>
        <v>45821</v>
      </c>
      <c r="P64" s="8">
        <f t="shared" si="21"/>
        <v>45822</v>
      </c>
      <c r="Q64" s="8">
        <f t="shared" si="21"/>
        <v>45823</v>
      </c>
      <c r="R64" s="8">
        <f t="shared" si="21"/>
        <v>45824</v>
      </c>
      <c r="S64" s="8">
        <f t="shared" si="21"/>
        <v>45825</v>
      </c>
      <c r="T64" s="8">
        <f t="shared" si="21"/>
        <v>45826</v>
      </c>
      <c r="U64" s="8">
        <f t="shared" si="21"/>
        <v>45827</v>
      </c>
      <c r="V64" s="8">
        <f t="shared" si="21"/>
        <v>45828</v>
      </c>
      <c r="W64" s="8">
        <f t="shared" si="21"/>
        <v>45829</v>
      </c>
      <c r="X64" s="8">
        <f t="shared" si="21"/>
        <v>45830</v>
      </c>
      <c r="Y64" s="8">
        <f t="shared" si="21"/>
        <v>45831</v>
      </c>
      <c r="Z64" s="8">
        <f t="shared" si="21"/>
        <v>45832</v>
      </c>
      <c r="AA64" s="8">
        <f t="shared" si="21"/>
        <v>45833</v>
      </c>
      <c r="AB64" s="8">
        <f t="shared" si="21"/>
        <v>45834</v>
      </c>
      <c r="AC64" s="8">
        <f t="shared" si="21"/>
        <v>45835</v>
      </c>
      <c r="AD64" s="8">
        <f t="shared" si="21"/>
        <v>45836</v>
      </c>
      <c r="AE64" s="8">
        <f t="shared" si="21"/>
        <v>45837</v>
      </c>
      <c r="AF64" s="8">
        <f t="shared" si="21"/>
        <v>45838</v>
      </c>
      <c r="AG64" s="8" t="str">
        <f t="shared" si="21"/>
        <v/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日</v>
      </c>
      <c r="D65" s="9" t="str">
        <f t="shared" si="22"/>
        <v>月</v>
      </c>
      <c r="E65" s="9" t="str">
        <f t="shared" si="22"/>
        <v>火</v>
      </c>
      <c r="F65" s="15" t="str">
        <f t="shared" si="22"/>
        <v>水</v>
      </c>
      <c r="G65" s="9" t="str">
        <f t="shared" si="22"/>
        <v>木</v>
      </c>
      <c r="H65" s="9" t="str">
        <f t="shared" si="22"/>
        <v>金</v>
      </c>
      <c r="I65" s="9" t="str">
        <f t="shared" si="22"/>
        <v>土</v>
      </c>
      <c r="J65" s="9" t="str">
        <f t="shared" si="22"/>
        <v>日</v>
      </c>
      <c r="K65" s="9" t="str">
        <f t="shared" si="22"/>
        <v>月</v>
      </c>
      <c r="L65" s="9" t="str">
        <f t="shared" si="22"/>
        <v>火</v>
      </c>
      <c r="M65" s="9" t="str">
        <f t="shared" si="22"/>
        <v>水</v>
      </c>
      <c r="N65" s="9" t="str">
        <f t="shared" si="22"/>
        <v>木</v>
      </c>
      <c r="O65" s="9" t="str">
        <f t="shared" si="22"/>
        <v>金</v>
      </c>
      <c r="P65" s="9" t="str">
        <f t="shared" si="22"/>
        <v>土</v>
      </c>
      <c r="Q65" s="9" t="str">
        <f t="shared" si="22"/>
        <v>日</v>
      </c>
      <c r="R65" s="9" t="str">
        <f t="shared" si="22"/>
        <v>月</v>
      </c>
      <c r="S65" s="9" t="str">
        <f t="shared" si="22"/>
        <v>火</v>
      </c>
      <c r="T65" s="9" t="str">
        <f t="shared" si="22"/>
        <v>水</v>
      </c>
      <c r="U65" s="9" t="str">
        <f t="shared" si="22"/>
        <v>木</v>
      </c>
      <c r="V65" s="9" t="str">
        <f t="shared" si="22"/>
        <v>金</v>
      </c>
      <c r="W65" s="9" t="str">
        <f t="shared" si="22"/>
        <v>土</v>
      </c>
      <c r="X65" s="9" t="str">
        <f t="shared" si="22"/>
        <v>日</v>
      </c>
      <c r="Y65" s="9" t="str">
        <f t="shared" si="22"/>
        <v>月</v>
      </c>
      <c r="Z65" s="9" t="str">
        <f t="shared" si="22"/>
        <v>火</v>
      </c>
      <c r="AA65" s="9" t="str">
        <f t="shared" si="22"/>
        <v>水</v>
      </c>
      <c r="AB65" s="9" t="str">
        <f t="shared" si="22"/>
        <v>木</v>
      </c>
      <c r="AC65" s="9" t="str">
        <f t="shared" si="22"/>
        <v>金</v>
      </c>
      <c r="AD65" s="9" t="str">
        <f t="shared" si="22"/>
        <v>土</v>
      </c>
      <c r="AE65" s="9" t="str">
        <f t="shared" si="22"/>
        <v>日</v>
      </c>
      <c r="AF65" s="9" t="str">
        <f t="shared" si="22"/>
        <v>月</v>
      </c>
      <c r="AG65" s="9" t="str">
        <f t="shared" si="22"/>
        <v/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30</v>
      </c>
      <c r="AN65" s="84">
        <f>AM65-AH65</f>
        <v>30</v>
      </c>
      <c r="AO65" s="84">
        <f>SUM(AN$7:AN69)</f>
        <v>242</v>
      </c>
      <c r="AP65" s="84">
        <f>COUNTIF(C68:AG68,"○")</f>
        <v>0</v>
      </c>
      <c r="AQ65" s="84">
        <f>SUM(AP$7:AP69)</f>
        <v>0</v>
      </c>
      <c r="AR65" s="84">
        <f>COUNTIF(C69:AG69,"○")</f>
        <v>0</v>
      </c>
      <c r="AS65" s="84">
        <f>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/>
      </c>
      <c r="N67" s="30" t="str">
        <f t="shared" si="23"/>
        <v/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/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2">
    <mergeCell ref="AJ3:AL3"/>
    <mergeCell ref="B4:C4"/>
    <mergeCell ref="B6:C6"/>
    <mergeCell ref="D6:E6"/>
    <mergeCell ref="F6:G6"/>
    <mergeCell ref="H6:I6"/>
    <mergeCell ref="K6:L6"/>
    <mergeCell ref="H5:I5"/>
    <mergeCell ref="K5:L5"/>
    <mergeCell ref="M6:N6"/>
    <mergeCell ref="AG5:AL5"/>
    <mergeCell ref="B10:B11"/>
    <mergeCell ref="M5:N5"/>
    <mergeCell ref="O5:P5"/>
    <mergeCell ref="C15:AG15"/>
    <mergeCell ref="AH15:AH16"/>
    <mergeCell ref="AI15:AJ16"/>
    <mergeCell ref="D4:P4"/>
    <mergeCell ref="O6:P6"/>
    <mergeCell ref="X5:Z5"/>
    <mergeCell ref="C7:AG7"/>
    <mergeCell ref="AH7:AH8"/>
    <mergeCell ref="AI7:AJ8"/>
    <mergeCell ref="B5:C5"/>
    <mergeCell ref="D5:E5"/>
    <mergeCell ref="F5:G5"/>
    <mergeCell ref="AK7:AL8"/>
    <mergeCell ref="AM7:AM8"/>
    <mergeCell ref="AN7:AN8"/>
    <mergeCell ref="AO7:AO8"/>
    <mergeCell ref="AK15:AL16"/>
    <mergeCell ref="AM15:AM16"/>
    <mergeCell ref="AR7:AR8"/>
    <mergeCell ref="AS7:AS8"/>
    <mergeCell ref="AH9:AH13"/>
    <mergeCell ref="AI9:AI11"/>
    <mergeCell ref="AJ9:AJ11"/>
    <mergeCell ref="AK9:AK11"/>
    <mergeCell ref="AL9:AL11"/>
    <mergeCell ref="AM9:AM13"/>
    <mergeCell ref="AR15:AR16"/>
    <mergeCell ref="AS15:AS16"/>
    <mergeCell ref="AP9:AP13"/>
    <mergeCell ref="AQ9:AQ13"/>
    <mergeCell ref="AR9:AR13"/>
    <mergeCell ref="AS9:AS13"/>
    <mergeCell ref="AP7:AP8"/>
    <mergeCell ref="AQ7:AQ8"/>
    <mergeCell ref="AN15:AN16"/>
    <mergeCell ref="AO15:AO16"/>
    <mergeCell ref="AP15:AP16"/>
    <mergeCell ref="AQ15:AQ16"/>
    <mergeCell ref="AN9:AN13"/>
    <mergeCell ref="AO9:AO13"/>
    <mergeCell ref="AR17:AR21"/>
    <mergeCell ref="AS17:AS21"/>
    <mergeCell ref="B18:B19"/>
    <mergeCell ref="C23:AG23"/>
    <mergeCell ref="AH23:AH24"/>
    <mergeCell ref="AI23:AJ24"/>
    <mergeCell ref="AK23:AL24"/>
    <mergeCell ref="AM23:AM24"/>
    <mergeCell ref="AN17:AN21"/>
    <mergeCell ref="AN23:AN24"/>
    <mergeCell ref="AO23:AO24"/>
    <mergeCell ref="AP23:AP24"/>
    <mergeCell ref="AQ23:AQ24"/>
    <mergeCell ref="AR23:AR24"/>
    <mergeCell ref="AS23:AS24"/>
    <mergeCell ref="AO17:AO21"/>
    <mergeCell ref="AP17:AP21"/>
    <mergeCell ref="AH17:AH21"/>
    <mergeCell ref="AI17:AI19"/>
    <mergeCell ref="AJ17:AJ19"/>
    <mergeCell ref="AK17:AK19"/>
    <mergeCell ref="AL17:AL19"/>
    <mergeCell ref="AM17:AM21"/>
    <mergeCell ref="AQ17:AQ21"/>
    <mergeCell ref="B26:B27"/>
    <mergeCell ref="C31:AG31"/>
    <mergeCell ref="AH31:AH32"/>
    <mergeCell ref="AI31:AJ32"/>
    <mergeCell ref="AK31:AL32"/>
    <mergeCell ref="AM31:AM32"/>
    <mergeCell ref="AH25:AH29"/>
    <mergeCell ref="AI25:AI27"/>
    <mergeCell ref="AJ25:AJ27"/>
    <mergeCell ref="AK25:AK27"/>
    <mergeCell ref="AL25:AL27"/>
    <mergeCell ref="AM25:AM29"/>
    <mergeCell ref="AQ33:AQ37"/>
    <mergeCell ref="AR33:AR37"/>
    <mergeCell ref="AS33:AS37"/>
    <mergeCell ref="AH33:AH37"/>
    <mergeCell ref="AI33:AI35"/>
    <mergeCell ref="AJ33:AJ35"/>
    <mergeCell ref="AK33:AK35"/>
    <mergeCell ref="AL33:AL35"/>
    <mergeCell ref="AN25:AN29"/>
    <mergeCell ref="AO25:AO29"/>
    <mergeCell ref="AP25:AP29"/>
    <mergeCell ref="AQ25:AQ29"/>
    <mergeCell ref="AR25:AR29"/>
    <mergeCell ref="AS25:AS29"/>
    <mergeCell ref="AN31:AN32"/>
    <mergeCell ref="AO31:AO32"/>
    <mergeCell ref="AP31:AP32"/>
    <mergeCell ref="AQ31:AQ32"/>
    <mergeCell ref="AR31:AR32"/>
    <mergeCell ref="AS31:AS32"/>
    <mergeCell ref="AS41:AS45"/>
    <mergeCell ref="AH41:AH45"/>
    <mergeCell ref="AI41:AI43"/>
    <mergeCell ref="AJ41:AJ43"/>
    <mergeCell ref="AK41:AK43"/>
    <mergeCell ref="AL41:AL43"/>
    <mergeCell ref="AM41:AM45"/>
    <mergeCell ref="AM33:AM37"/>
    <mergeCell ref="B34:B35"/>
    <mergeCell ref="C39:AG39"/>
    <mergeCell ref="AH39:AH40"/>
    <mergeCell ref="AI39:AJ40"/>
    <mergeCell ref="AK39:AL40"/>
    <mergeCell ref="AM39:AM40"/>
    <mergeCell ref="AN39:AN40"/>
    <mergeCell ref="AO39:AO40"/>
    <mergeCell ref="AP39:AP40"/>
    <mergeCell ref="AQ39:AQ40"/>
    <mergeCell ref="AR39:AR40"/>
    <mergeCell ref="AS39:AS40"/>
    <mergeCell ref="AN33:AN37"/>
    <mergeCell ref="AO33:AO37"/>
    <mergeCell ref="AP33:AP37"/>
    <mergeCell ref="AQ41:AQ45"/>
    <mergeCell ref="AO47:AO48"/>
    <mergeCell ref="AP47:AP48"/>
    <mergeCell ref="AQ47:AQ48"/>
    <mergeCell ref="AR47:AR48"/>
    <mergeCell ref="AS47:AS48"/>
    <mergeCell ref="AS49:AS53"/>
    <mergeCell ref="AH49:AH53"/>
    <mergeCell ref="AI49:AI51"/>
    <mergeCell ref="AJ49:AJ51"/>
    <mergeCell ref="AK49:AK51"/>
    <mergeCell ref="AL49:AL51"/>
    <mergeCell ref="AM49:AM53"/>
    <mergeCell ref="AR49:AR53"/>
    <mergeCell ref="AS55:AS56"/>
    <mergeCell ref="AH55:AH56"/>
    <mergeCell ref="AI55:AJ56"/>
    <mergeCell ref="AK55:AL56"/>
    <mergeCell ref="AM55:AM56"/>
    <mergeCell ref="AS65:AS69"/>
    <mergeCell ref="AH65:AH69"/>
    <mergeCell ref="AI65:AI67"/>
    <mergeCell ref="AJ65:AJ67"/>
    <mergeCell ref="AK65:AK67"/>
    <mergeCell ref="AM57:AM61"/>
    <mergeCell ref="AN55:AN56"/>
    <mergeCell ref="AO55:AO56"/>
    <mergeCell ref="AP55:AP56"/>
    <mergeCell ref="AQ55:AQ56"/>
    <mergeCell ref="AR55:AR56"/>
    <mergeCell ref="AR57:AR61"/>
    <mergeCell ref="AS57:AS61"/>
    <mergeCell ref="AH57:AH61"/>
    <mergeCell ref="AI57:AI59"/>
    <mergeCell ref="AJ57:AJ59"/>
    <mergeCell ref="AK57:AK59"/>
    <mergeCell ref="AL57:AL59"/>
    <mergeCell ref="AK81:AL81"/>
    <mergeCell ref="AN65:AN69"/>
    <mergeCell ref="AO65:AO69"/>
    <mergeCell ref="AP65:AP69"/>
    <mergeCell ref="AQ65:AQ69"/>
    <mergeCell ref="AR65:AR69"/>
    <mergeCell ref="AR63:AR64"/>
    <mergeCell ref="AS63:AS64"/>
    <mergeCell ref="AH63:AH64"/>
    <mergeCell ref="AI63:AJ64"/>
    <mergeCell ref="AK63:AL64"/>
    <mergeCell ref="AM63:AM64"/>
    <mergeCell ref="AL65:AL67"/>
    <mergeCell ref="AM65:AM69"/>
    <mergeCell ref="AN63:AN64"/>
    <mergeCell ref="AO63:AO64"/>
    <mergeCell ref="AP63:AP64"/>
    <mergeCell ref="AQ63:AQ64"/>
    <mergeCell ref="AR41:AR45"/>
    <mergeCell ref="B42:B43"/>
    <mergeCell ref="B66:B67"/>
    <mergeCell ref="C47:AG47"/>
    <mergeCell ref="AN41:AN45"/>
    <mergeCell ref="AO41:AO45"/>
    <mergeCell ref="AP41:AP45"/>
    <mergeCell ref="B50:B51"/>
    <mergeCell ref="C55:AG55"/>
    <mergeCell ref="AN49:AN53"/>
    <mergeCell ref="AO49:AO53"/>
    <mergeCell ref="AP49:AP53"/>
    <mergeCell ref="AQ49:AQ53"/>
    <mergeCell ref="B58:B59"/>
    <mergeCell ref="C63:AG63"/>
    <mergeCell ref="AN57:AN61"/>
    <mergeCell ref="AO57:AO61"/>
    <mergeCell ref="AP57:AP61"/>
    <mergeCell ref="AQ57:AQ61"/>
    <mergeCell ref="AH47:AH48"/>
    <mergeCell ref="AI47:AJ48"/>
    <mergeCell ref="AK47:AL48"/>
    <mergeCell ref="AM47:AM48"/>
    <mergeCell ref="AN47:AN48"/>
  </mergeCells>
  <phoneticPr fontId="1"/>
  <conditionalFormatting sqref="C8:AG13">
    <cfRule type="expression" dxfId="107" priority="23">
      <formula>COUNTIF(祝日,C$8)=1</formula>
    </cfRule>
    <cfRule type="expression" dxfId="106" priority="26">
      <formula>WEEKDAY(C$8)=7</formula>
    </cfRule>
    <cfRule type="expression" dxfId="105" priority="27">
      <formula>WEEKDAY(C$8)=1</formula>
    </cfRule>
  </conditionalFormatting>
  <conditionalFormatting sqref="C16:AG21">
    <cfRule type="expression" dxfId="104" priority="22">
      <formula>COUNTIF(祝日,C$16)=1</formula>
    </cfRule>
    <cfRule type="expression" dxfId="103" priority="24">
      <formula>WEEKDAY(C$16)=7</formula>
    </cfRule>
    <cfRule type="expression" dxfId="102" priority="25">
      <formula>WEEKDAY(C$16)=1</formula>
    </cfRule>
  </conditionalFormatting>
  <conditionalFormatting sqref="C24:AG29">
    <cfRule type="expression" dxfId="101" priority="19" stopIfTrue="1">
      <formula>COUNTIF(祝日,C$24)=1</formula>
    </cfRule>
    <cfRule type="expression" dxfId="100" priority="20">
      <formula>WEEKDAY(C$24)=7</formula>
    </cfRule>
    <cfRule type="expression" dxfId="99" priority="21">
      <formula>WEEKDAY(C$24)=1</formula>
    </cfRule>
  </conditionalFormatting>
  <conditionalFormatting sqref="C32:AG37">
    <cfRule type="expression" dxfId="98" priority="16" stopIfTrue="1">
      <formula>COUNTIF(祝日,C$32)=1</formula>
    </cfRule>
    <cfRule type="expression" dxfId="97" priority="17">
      <formula>WEEKDAY(C$32)=7</formula>
    </cfRule>
    <cfRule type="expression" dxfId="96" priority="18">
      <formula>WEEKDAY(C$32)=1</formula>
    </cfRule>
  </conditionalFormatting>
  <conditionalFormatting sqref="C44:C45 C40:AG43">
    <cfRule type="expression" dxfId="95" priority="13" stopIfTrue="1">
      <formula>COUNTIF(祝日,C$40)=1</formula>
    </cfRule>
    <cfRule type="expression" dxfId="94" priority="14">
      <formula>WEEKDAY(C$40)=7</formula>
    </cfRule>
    <cfRule type="expression" dxfId="93" priority="15">
      <formula>WEEKDAY(C$40)=1</formula>
    </cfRule>
  </conditionalFormatting>
  <conditionalFormatting sqref="C48:AG53">
    <cfRule type="expression" dxfId="92" priority="10" stopIfTrue="1">
      <formula>COUNTIF(祝日,C$48)=1</formula>
    </cfRule>
    <cfRule type="expression" dxfId="91" priority="11">
      <formula>WEEKDAY(C$48)=7</formula>
    </cfRule>
    <cfRule type="expression" dxfId="90" priority="12">
      <formula>WEEKDAY(C$48)=1</formula>
    </cfRule>
  </conditionalFormatting>
  <conditionalFormatting sqref="C56:AG61">
    <cfRule type="expression" dxfId="89" priority="7" stopIfTrue="1">
      <formula>COUNTIF(祝日,C$56)=1</formula>
    </cfRule>
    <cfRule type="expression" dxfId="88" priority="8">
      <formula>WEEKDAY(C$56)=7</formula>
    </cfRule>
    <cfRule type="expression" dxfId="87" priority="9">
      <formula>WEEKDAY(C$56)=1</formula>
    </cfRule>
  </conditionalFormatting>
  <conditionalFormatting sqref="C64:AG69">
    <cfRule type="expression" dxfId="86" priority="4" stopIfTrue="1">
      <formula>COUNTIF(祝日,C$64)=1</formula>
    </cfRule>
    <cfRule type="expression" dxfId="85" priority="5">
      <formula>WEEKDAY(C$64)=7</formula>
    </cfRule>
    <cfRule type="expression" dxfId="84" priority="6">
      <formula>WEEKDAY(C$64)=1</formula>
    </cfRule>
  </conditionalFormatting>
  <conditionalFormatting sqref="D44:AG45">
    <cfRule type="expression" dxfId="83" priority="1" stopIfTrue="1">
      <formula>COUNTIF(祝日,D$40)=1</formula>
    </cfRule>
    <cfRule type="expression" dxfId="82" priority="2">
      <formula>WEEKDAY(D$40)=7</formula>
    </cfRule>
    <cfRule type="expression" dxfId="81" priority="3">
      <formula>WEEKDAY(D$40)=1</formula>
    </cfRule>
  </conditionalFormatting>
  <dataValidations count="3">
    <dataValidation type="list" allowBlank="1" showInputMessage="1" showErrorMessage="1" sqref="C12:AG12 C28:AG28 C36:AG36 C44:AG44 C52:AG52 C60:AG60 C68:AG68 C20:AG20" xr:uid="{00000000-0002-0000-0100-000002000000}">
      <formula1>"－,○,対象外"</formula1>
    </dataValidation>
    <dataValidation type="list" allowBlank="1" showInputMessage="1" showErrorMessage="1" sqref="C13:AG13 C29:AG29 C37:AG37 C45:AG45 C53:AG53 C61:AG61 C69:AG69 C21:AG21" xr:uid="{00000000-0002-0000-0100-000001000000}">
      <formula1>"○"</formula1>
    </dataValidation>
    <dataValidation type="list" allowBlank="1" showInputMessage="1" showErrorMessage="1" sqref="C10:AG10 C18:AG18 C26:AG26 C34:AG34 C42:AG42 C50:AG50 C58:AG58 C66:AG66" xr:uid="{00000000-0002-0000-0100-000000000000}">
      <formula1>"契約日,着手日,完了日,完了日工期末,工期末,振替日,夏季休暇,年末年始休暇"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D4B0-7C49-4C03-9380-7EA249C4527F}">
  <sheetPr>
    <tabColor rgb="FFFFC000"/>
  </sheetPr>
  <dimension ref="A1:AX109"/>
  <sheetViews>
    <sheetView view="pageBreakPreview" zoomScaleNormal="100" zoomScaleSheetLayoutView="100" workbookViewId="0"/>
  </sheetViews>
  <sheetFormatPr defaultColWidth="9" defaultRowHeight="13.5" x14ac:dyDescent="0.15"/>
  <cols>
    <col min="1" max="1" width="1.5" customWidth="1"/>
    <col min="2" max="2" width="5.125" style="3" customWidth="1"/>
    <col min="3" max="33" width="4.125" style="3" customWidth="1"/>
    <col min="34" max="34" width="9.125" customWidth="1"/>
    <col min="35" max="35" width="4.125" customWidth="1"/>
    <col min="36" max="36" width="5.625" customWidth="1"/>
    <col min="37" max="37" width="4.125" customWidth="1"/>
    <col min="38" max="38" width="5.625" customWidth="1"/>
    <col min="39" max="44" width="8.75" style="4" customWidth="1"/>
    <col min="48" max="48" width="5.25" customWidth="1"/>
    <col min="49" max="49" width="5.25" bestFit="1" customWidth="1"/>
  </cols>
  <sheetData>
    <row r="1" spans="2:50" ht="24" x14ac:dyDescent="0.15">
      <c r="B1" s="2"/>
      <c r="L1" s="2"/>
      <c r="AB1" s="2"/>
      <c r="AH1" s="126"/>
      <c r="AI1" s="126"/>
      <c r="AJ1" s="126"/>
      <c r="AK1" s="126"/>
      <c r="AL1" s="127" t="s">
        <v>96</v>
      </c>
    </row>
    <row r="2" spans="2:50" ht="24" x14ac:dyDescent="0.15">
      <c r="B2" s="2" t="s">
        <v>95</v>
      </c>
      <c r="L2" s="2"/>
      <c r="AB2" s="2"/>
      <c r="AH2" s="126"/>
      <c r="AI2" s="126"/>
      <c r="AJ2" s="126"/>
      <c r="AK2" s="128"/>
      <c r="AL2" s="129" t="s">
        <v>97</v>
      </c>
    </row>
    <row r="3" spans="2:50" ht="24" customHeight="1" x14ac:dyDescent="0.15">
      <c r="AJ3" s="118" t="s">
        <v>34</v>
      </c>
      <c r="AK3" s="118"/>
      <c r="AL3" s="118"/>
    </row>
    <row r="4" spans="2:50" ht="18.75" customHeight="1" x14ac:dyDescent="0.15">
      <c r="B4" s="73" t="s">
        <v>93</v>
      </c>
      <c r="C4" s="73"/>
      <c r="D4" s="124" t="str">
        <f>'別紙１ (32ヶ月以内シート１)'!D4</f>
        <v>○○○新築工事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AM4" s="5"/>
      <c r="AN4" s="5"/>
    </row>
    <row r="5" spans="2:50" ht="18.75" customHeight="1" x14ac:dyDescent="0.15">
      <c r="B5" s="73" t="s">
        <v>92</v>
      </c>
      <c r="C5" s="73"/>
      <c r="D5" s="119">
        <f>'別紙１ (32ヶ月以内シート１)'!D5:E5</f>
        <v>2024</v>
      </c>
      <c r="E5" s="119"/>
      <c r="F5" s="120">
        <f>'別紙１ (32ヶ月以内シート１)'!F5:G5</f>
        <v>11</v>
      </c>
      <c r="G5" s="120"/>
      <c r="H5" s="121">
        <f>'別紙１ (32ヶ月以内シート１)'!H5:I5</f>
        <v>1</v>
      </c>
      <c r="I5" s="121"/>
      <c r="J5" s="3" t="s">
        <v>1</v>
      </c>
      <c r="K5" s="119">
        <f>'別紙１ (32ヶ月以内シート１)'!K5:L5</f>
        <v>2025</v>
      </c>
      <c r="L5" s="119"/>
      <c r="M5" s="120">
        <f>'別紙１ (32ヶ月以内シート１)'!M5:N5</f>
        <v>3</v>
      </c>
      <c r="N5" s="120"/>
      <c r="O5" s="121">
        <f>'別紙１ (32ヶ月以内シート１)'!O5:P5</f>
        <v>14</v>
      </c>
      <c r="P5" s="121"/>
      <c r="X5" s="122"/>
      <c r="Y5" s="122"/>
      <c r="Z5" s="122"/>
      <c r="AG5" s="36" t="s">
        <v>2</v>
      </c>
      <c r="AI5" s="29"/>
      <c r="AJ5" s="29"/>
      <c r="AK5" s="29"/>
      <c r="AL5" s="29"/>
    </row>
    <row r="6" spans="2:50" ht="18.75" customHeight="1" thickBot="1" x14ac:dyDescent="0.2">
      <c r="B6" s="73" t="s">
        <v>28</v>
      </c>
      <c r="C6" s="73"/>
      <c r="D6" s="119">
        <f>YEAR(EDATE('別紙１ (32ヶ月以内シート１)'!D5&amp;"/"&amp;'別紙１ (32ヶ月以内シート１)'!F5&amp;"/"&amp;'別紙１ (32ヶ月以内シート１)'!H5,8))</f>
        <v>2025</v>
      </c>
      <c r="E6" s="119"/>
      <c r="F6" s="120">
        <f>MONTH(EDATE('別紙１ (32ヶ月以内シート１)'!D5&amp;"/"&amp;'別紙１ (32ヶ月以内シート１)'!F5&amp;"/"&amp;'別紙１ (32ヶ月以内シート１)'!H5,8))</f>
        <v>7</v>
      </c>
      <c r="G6" s="120"/>
      <c r="H6" s="121"/>
      <c r="I6" s="121"/>
      <c r="J6" s="3" t="s">
        <v>1</v>
      </c>
      <c r="K6" s="119">
        <f>YEAR(EDATE(D5&amp;"/"&amp;F5&amp;"/"&amp;H5,15))</f>
        <v>2026</v>
      </c>
      <c r="L6" s="119"/>
      <c r="M6" s="120">
        <f>MONTH(EDATE(D5&amp;"/"&amp;F5&amp;"/"&amp;H5,15))</f>
        <v>2</v>
      </c>
      <c r="N6" s="120"/>
      <c r="O6" s="121"/>
      <c r="P6" s="121"/>
    </row>
    <row r="7" spans="2:50" ht="13.5" customHeight="1" x14ac:dyDescent="0.15">
      <c r="B7" s="6" t="s">
        <v>3</v>
      </c>
      <c r="C7" s="64">
        <f>DATE(D6,F6,1)</f>
        <v>45839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7" t="s">
        <v>4</v>
      </c>
      <c r="AI7" s="69" t="s">
        <v>5</v>
      </c>
      <c r="AJ7" s="70"/>
      <c r="AK7" s="78" t="s">
        <v>6</v>
      </c>
      <c r="AL7" s="79"/>
      <c r="AM7" s="82" t="s">
        <v>7</v>
      </c>
      <c r="AN7" s="84" t="s">
        <v>8</v>
      </c>
      <c r="AO7" s="84" t="s">
        <v>9</v>
      </c>
      <c r="AP7" s="84" t="s">
        <v>10</v>
      </c>
      <c r="AQ7" s="84" t="s">
        <v>11</v>
      </c>
      <c r="AR7" s="84" t="s">
        <v>12</v>
      </c>
      <c r="AS7" s="84" t="s">
        <v>13</v>
      </c>
    </row>
    <row r="8" spans="2:50" x14ac:dyDescent="0.15">
      <c r="B8" s="7" t="s">
        <v>14</v>
      </c>
      <c r="C8" s="8">
        <f>DATE(YEAR(C7),MONTH(C7),DAY(C7))</f>
        <v>45839</v>
      </c>
      <c r="D8" s="8">
        <f>IF(MONTH(DATE(YEAR(C8),MONTH(C8),DAY(C8)+1))=MONTH($C7),DATE(YEAR(C8),MONTH(C8),DAY(C8)+1),"")</f>
        <v>45840</v>
      </c>
      <c r="E8" s="8">
        <f t="shared" ref="E8:AG8" si="0">IF(MONTH(DATE(YEAR(D8),MONTH(D8),DAY(D8)+1))=MONTH($C$7),DATE(YEAR(D8),MONTH(D8),DAY(D8)+1),"")</f>
        <v>45841</v>
      </c>
      <c r="F8" s="26">
        <f t="shared" si="0"/>
        <v>45842</v>
      </c>
      <c r="G8" s="8">
        <f t="shared" si="0"/>
        <v>45843</v>
      </c>
      <c r="H8" s="8">
        <f t="shared" si="0"/>
        <v>45844</v>
      </c>
      <c r="I8" s="8">
        <f t="shared" si="0"/>
        <v>45845</v>
      </c>
      <c r="J8" s="8">
        <f t="shared" si="0"/>
        <v>45846</v>
      </c>
      <c r="K8" s="8">
        <f t="shared" si="0"/>
        <v>45847</v>
      </c>
      <c r="L8" s="8">
        <f t="shared" si="0"/>
        <v>45848</v>
      </c>
      <c r="M8" s="8">
        <f t="shared" si="0"/>
        <v>45849</v>
      </c>
      <c r="N8" s="8">
        <f t="shared" si="0"/>
        <v>45850</v>
      </c>
      <c r="O8" s="8">
        <f t="shared" si="0"/>
        <v>45851</v>
      </c>
      <c r="P8" s="8">
        <f t="shared" si="0"/>
        <v>45852</v>
      </c>
      <c r="Q8" s="8">
        <f t="shared" si="0"/>
        <v>45853</v>
      </c>
      <c r="R8" s="8">
        <f t="shared" si="0"/>
        <v>45854</v>
      </c>
      <c r="S8" s="8">
        <f t="shared" si="0"/>
        <v>45855</v>
      </c>
      <c r="T8" s="8">
        <f t="shared" si="0"/>
        <v>45856</v>
      </c>
      <c r="U8" s="8">
        <f t="shared" si="0"/>
        <v>45857</v>
      </c>
      <c r="V8" s="8">
        <f t="shared" si="0"/>
        <v>45858</v>
      </c>
      <c r="W8" s="8">
        <f t="shared" si="0"/>
        <v>45859</v>
      </c>
      <c r="X8" s="8">
        <f t="shared" si="0"/>
        <v>45860</v>
      </c>
      <c r="Y8" s="8">
        <f t="shared" si="0"/>
        <v>45861</v>
      </c>
      <c r="Z8" s="8">
        <f t="shared" si="0"/>
        <v>45862</v>
      </c>
      <c r="AA8" s="8">
        <f t="shared" si="0"/>
        <v>45863</v>
      </c>
      <c r="AB8" s="8">
        <f t="shared" si="0"/>
        <v>45864</v>
      </c>
      <c r="AC8" s="8">
        <f t="shared" si="0"/>
        <v>45865</v>
      </c>
      <c r="AD8" s="8">
        <f t="shared" si="0"/>
        <v>45866</v>
      </c>
      <c r="AE8" s="8">
        <f t="shared" si="0"/>
        <v>45867</v>
      </c>
      <c r="AF8" s="8">
        <f t="shared" si="0"/>
        <v>45868</v>
      </c>
      <c r="AG8" s="8">
        <f t="shared" si="0"/>
        <v>45869</v>
      </c>
      <c r="AH8" s="68"/>
      <c r="AI8" s="71"/>
      <c r="AJ8" s="72"/>
      <c r="AK8" s="80"/>
      <c r="AL8" s="81"/>
      <c r="AM8" s="83"/>
      <c r="AN8" s="85"/>
      <c r="AO8" s="85"/>
      <c r="AP8" s="85"/>
      <c r="AQ8" s="85"/>
      <c r="AR8" s="85"/>
      <c r="AS8" s="85"/>
    </row>
    <row r="9" spans="2:50" ht="13.5" customHeight="1" x14ac:dyDescent="0.15">
      <c r="B9" s="7" t="s">
        <v>15</v>
      </c>
      <c r="C9" s="9" t="str">
        <f t="shared" ref="C9:AG9" si="1">TEXT(C8,"aaa")</f>
        <v>火</v>
      </c>
      <c r="D9" s="9" t="str">
        <f t="shared" si="1"/>
        <v>水</v>
      </c>
      <c r="E9" s="9" t="str">
        <f t="shared" si="1"/>
        <v>木</v>
      </c>
      <c r="F9" s="10" t="str">
        <f t="shared" si="1"/>
        <v>金</v>
      </c>
      <c r="G9" s="9" t="str">
        <f t="shared" si="1"/>
        <v>土</v>
      </c>
      <c r="H9" s="9" t="str">
        <f t="shared" si="1"/>
        <v>日</v>
      </c>
      <c r="I9" s="9" t="str">
        <f t="shared" si="1"/>
        <v>月</v>
      </c>
      <c r="J9" s="9" t="str">
        <f t="shared" si="1"/>
        <v>火</v>
      </c>
      <c r="K9" s="9" t="str">
        <f t="shared" si="1"/>
        <v>水</v>
      </c>
      <c r="L9" s="9" t="str">
        <f t="shared" si="1"/>
        <v>木</v>
      </c>
      <c r="M9" s="9" t="str">
        <f t="shared" si="1"/>
        <v>金</v>
      </c>
      <c r="N9" s="9" t="str">
        <f t="shared" si="1"/>
        <v>土</v>
      </c>
      <c r="O9" s="9" t="str">
        <f t="shared" si="1"/>
        <v>日</v>
      </c>
      <c r="P9" s="9" t="str">
        <f t="shared" si="1"/>
        <v>月</v>
      </c>
      <c r="Q9" s="9" t="str">
        <f t="shared" si="1"/>
        <v>火</v>
      </c>
      <c r="R9" s="9" t="str">
        <f t="shared" si="1"/>
        <v>水</v>
      </c>
      <c r="S9" s="9" t="str">
        <f t="shared" si="1"/>
        <v>木</v>
      </c>
      <c r="T9" s="9" t="str">
        <f t="shared" si="1"/>
        <v>金</v>
      </c>
      <c r="U9" s="9" t="str">
        <f t="shared" si="1"/>
        <v>土</v>
      </c>
      <c r="V9" s="9" t="str">
        <f t="shared" si="1"/>
        <v>日</v>
      </c>
      <c r="W9" s="9" t="str">
        <f t="shared" si="1"/>
        <v>月</v>
      </c>
      <c r="X9" s="9" t="str">
        <f t="shared" si="1"/>
        <v>火</v>
      </c>
      <c r="Y9" s="9" t="str">
        <f t="shared" si="1"/>
        <v>水</v>
      </c>
      <c r="Z9" s="9" t="str">
        <f t="shared" si="1"/>
        <v>木</v>
      </c>
      <c r="AA9" s="9" t="str">
        <f t="shared" si="1"/>
        <v>金</v>
      </c>
      <c r="AB9" s="9" t="str">
        <f t="shared" si="1"/>
        <v>土</v>
      </c>
      <c r="AC9" s="9" t="str">
        <f t="shared" si="1"/>
        <v>日</v>
      </c>
      <c r="AD9" s="9" t="str">
        <f t="shared" si="1"/>
        <v>月</v>
      </c>
      <c r="AE9" s="9" t="str">
        <f t="shared" si="1"/>
        <v>火</v>
      </c>
      <c r="AF9" s="9" t="str">
        <f t="shared" si="1"/>
        <v>水</v>
      </c>
      <c r="AG9" s="9" t="str">
        <f t="shared" si="1"/>
        <v>木</v>
      </c>
      <c r="AH9" s="86">
        <f>COUNTIF(C12:AG12,"－")+COUNTIF(C12:AG12,"対象外")</f>
        <v>0</v>
      </c>
      <c r="AI9" s="89" t="s">
        <v>16</v>
      </c>
      <c r="AJ9" s="92" t="s">
        <v>17</v>
      </c>
      <c r="AK9" s="95" t="s">
        <v>16</v>
      </c>
      <c r="AL9" s="98" t="s">
        <v>18</v>
      </c>
      <c r="AM9" s="82">
        <f>COUNT(C8:AG8)</f>
        <v>31</v>
      </c>
      <c r="AN9" s="84">
        <f>AM9-AH9</f>
        <v>31</v>
      </c>
      <c r="AO9" s="84">
        <f>'別紙１ (32ヶ月以内シート１)'!AO65+SUM(AN$7:AN13)</f>
        <v>273</v>
      </c>
      <c r="AP9" s="84">
        <f>COUNTIF(C12:AG12,"○")</f>
        <v>0</v>
      </c>
      <c r="AQ9" s="84">
        <f>'別紙１ (32ヶ月以内シート１)'!AQ65+SUM(AP$7:AP13)</f>
        <v>0</v>
      </c>
      <c r="AR9" s="84">
        <f>COUNTIF(C13:AG13,"○")</f>
        <v>0</v>
      </c>
      <c r="AS9" s="84">
        <f>'別紙１ (32ヶ月以内シート１)'!AS65+SUM(AR$7:AR13)</f>
        <v>0</v>
      </c>
    </row>
    <row r="10" spans="2:50" ht="35.25" customHeight="1" x14ac:dyDescent="0.15">
      <c r="B10" s="7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87"/>
      <c r="AI10" s="90"/>
      <c r="AJ10" s="93"/>
      <c r="AK10" s="96"/>
      <c r="AL10" s="99"/>
      <c r="AM10" s="101"/>
      <c r="AN10" s="102"/>
      <c r="AO10" s="102"/>
      <c r="AP10" s="102"/>
      <c r="AQ10" s="102"/>
      <c r="AR10" s="102"/>
      <c r="AS10" s="102"/>
    </row>
    <row r="11" spans="2:50" s="11" customFormat="1" ht="50.25" customHeight="1" x14ac:dyDescent="0.15">
      <c r="B11" s="77"/>
      <c r="C11" s="30" t="str">
        <f t="shared" ref="C11:AG11" si="2">IFERROR(VLOOKUP(C8,祝日,3,FALSE),"")</f>
        <v/>
      </c>
      <c r="D11" s="30" t="str">
        <f t="shared" si="2"/>
        <v/>
      </c>
      <c r="E11" s="30" t="str">
        <f t="shared" si="2"/>
        <v/>
      </c>
      <c r="F11" s="32" t="str">
        <f t="shared" si="2"/>
        <v/>
      </c>
      <c r="G11" s="30" t="str">
        <f t="shared" si="2"/>
        <v/>
      </c>
      <c r="H11" s="30" t="str">
        <f t="shared" si="2"/>
        <v/>
      </c>
      <c r="I11" s="30" t="str">
        <f t="shared" si="2"/>
        <v/>
      </c>
      <c r="J11" s="30" t="str">
        <f t="shared" si="2"/>
        <v/>
      </c>
      <c r="K11" s="30" t="str">
        <f t="shared" si="2"/>
        <v/>
      </c>
      <c r="L11" s="30" t="str">
        <f t="shared" si="2"/>
        <v/>
      </c>
      <c r="M11" s="30" t="str">
        <f t="shared" si="2"/>
        <v/>
      </c>
      <c r="N11" s="30" t="str">
        <f t="shared" si="2"/>
        <v/>
      </c>
      <c r="O11" s="30" t="str">
        <f t="shared" si="2"/>
        <v/>
      </c>
      <c r="P11" s="30" t="str">
        <f t="shared" si="2"/>
        <v/>
      </c>
      <c r="Q11" s="30" t="str">
        <f t="shared" si="2"/>
        <v/>
      </c>
      <c r="R11" s="30" t="str">
        <f t="shared" si="2"/>
        <v/>
      </c>
      <c r="S11" s="30" t="str">
        <f t="shared" si="2"/>
        <v/>
      </c>
      <c r="T11" s="30" t="str">
        <f t="shared" si="2"/>
        <v/>
      </c>
      <c r="U11" s="30" t="str">
        <f t="shared" si="2"/>
        <v/>
      </c>
      <c r="V11" s="30" t="str">
        <f t="shared" si="2"/>
        <v/>
      </c>
      <c r="W11" s="30" t="str">
        <f t="shared" si="2"/>
        <v>海の日</v>
      </c>
      <c r="X11" s="30" t="str">
        <f t="shared" si="2"/>
        <v/>
      </c>
      <c r="Y11" s="30" t="str">
        <f t="shared" si="2"/>
        <v/>
      </c>
      <c r="Z11" s="32" t="str">
        <f t="shared" si="2"/>
        <v/>
      </c>
      <c r="AA11" s="30" t="str">
        <f t="shared" si="2"/>
        <v/>
      </c>
      <c r="AB11" s="30" t="str">
        <f t="shared" si="2"/>
        <v/>
      </c>
      <c r="AC11" s="30" t="str">
        <f t="shared" si="2"/>
        <v/>
      </c>
      <c r="AD11" s="30" t="str">
        <f t="shared" si="2"/>
        <v/>
      </c>
      <c r="AE11" s="30" t="str">
        <f t="shared" si="2"/>
        <v/>
      </c>
      <c r="AF11" s="30" t="str">
        <f t="shared" si="2"/>
        <v/>
      </c>
      <c r="AG11" s="30" t="str">
        <f t="shared" si="2"/>
        <v/>
      </c>
      <c r="AH11" s="87"/>
      <c r="AI11" s="91"/>
      <c r="AJ11" s="94"/>
      <c r="AK11" s="97"/>
      <c r="AL11" s="100"/>
      <c r="AM11" s="101"/>
      <c r="AN11" s="102"/>
      <c r="AO11" s="102"/>
      <c r="AP11" s="102"/>
      <c r="AQ11" s="102"/>
      <c r="AR11" s="102"/>
      <c r="AS11" s="102"/>
      <c r="AV11"/>
      <c r="AX11"/>
    </row>
    <row r="12" spans="2:50" s="12" customFormat="1" x14ac:dyDescent="0.15">
      <c r="B12" s="7" t="s">
        <v>20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87"/>
      <c r="AI12" s="51">
        <f>AP9</f>
        <v>0</v>
      </c>
      <c r="AJ12" s="52">
        <f>IF(AN9=0,"－",AI12/AN9)</f>
        <v>0</v>
      </c>
      <c r="AK12" s="55">
        <f>AQ9</f>
        <v>0</v>
      </c>
      <c r="AL12" s="56">
        <f>IF(AO9=0,"－",AK12/AO9)</f>
        <v>0</v>
      </c>
      <c r="AM12" s="101"/>
      <c r="AN12" s="102"/>
      <c r="AO12" s="102"/>
      <c r="AP12" s="102"/>
      <c r="AQ12" s="102"/>
      <c r="AR12" s="102"/>
      <c r="AS12" s="102"/>
      <c r="AV12"/>
      <c r="AX12"/>
    </row>
    <row r="13" spans="2:50" s="12" customFormat="1" ht="14.25" thickBot="1" x14ac:dyDescent="0.2">
      <c r="B13" s="13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88"/>
      <c r="AI13" s="53">
        <f>AR9</f>
        <v>0</v>
      </c>
      <c r="AJ13" s="54">
        <f>IF(AN9=0,"－",AI13/AN9)</f>
        <v>0</v>
      </c>
      <c r="AK13" s="57">
        <f>AS9</f>
        <v>0</v>
      </c>
      <c r="AL13" s="58">
        <f>IF(AO9=0,"－",AK13/AO9)</f>
        <v>0</v>
      </c>
      <c r="AM13" s="83"/>
      <c r="AN13" s="85"/>
      <c r="AO13" s="85"/>
      <c r="AP13" s="85"/>
      <c r="AQ13" s="85"/>
      <c r="AR13" s="85"/>
      <c r="AS13" s="85"/>
      <c r="AV13"/>
      <c r="AX13"/>
    </row>
    <row r="14" spans="2:50" ht="14.25" thickBot="1" x14ac:dyDescent="0.2">
      <c r="AS14" s="4"/>
    </row>
    <row r="15" spans="2:50" ht="13.5" customHeight="1" x14ac:dyDescent="0.15">
      <c r="B15" s="6" t="s">
        <v>3</v>
      </c>
      <c r="C15" s="64">
        <f>DATE(YEAR(C7),MONTH(C7)+1,DAY(C7))</f>
        <v>45870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7" t="s">
        <v>4</v>
      </c>
      <c r="AI15" s="69" t="s">
        <v>5</v>
      </c>
      <c r="AJ15" s="70"/>
      <c r="AK15" s="78" t="s">
        <v>6</v>
      </c>
      <c r="AL15" s="79"/>
      <c r="AM15" s="82" t="s">
        <v>7</v>
      </c>
      <c r="AN15" s="84" t="s">
        <v>8</v>
      </c>
      <c r="AO15" s="84" t="s">
        <v>9</v>
      </c>
      <c r="AP15" s="84" t="s">
        <v>10</v>
      </c>
      <c r="AQ15" s="84" t="s">
        <v>11</v>
      </c>
      <c r="AR15" s="84" t="s">
        <v>12</v>
      </c>
      <c r="AS15" s="84" t="s">
        <v>13</v>
      </c>
    </row>
    <row r="16" spans="2:50" x14ac:dyDescent="0.15">
      <c r="B16" s="7" t="s">
        <v>14</v>
      </c>
      <c r="C16" s="8">
        <f>DATE(YEAR(C15),MONTH(C15),DAY(C15))</f>
        <v>45870</v>
      </c>
      <c r="D16" s="8">
        <f t="shared" ref="D16:AG16" si="3">IF(MONTH(DATE(YEAR(C16),MONTH(C16),DAY(C16)+1))=MONTH($C15),DATE(YEAR(C16),MONTH(C16),DAY(C16)+1),"")</f>
        <v>45871</v>
      </c>
      <c r="E16" s="8">
        <f t="shared" si="3"/>
        <v>45872</v>
      </c>
      <c r="F16" s="8">
        <f t="shared" si="3"/>
        <v>45873</v>
      </c>
      <c r="G16" s="8">
        <f t="shared" si="3"/>
        <v>45874</v>
      </c>
      <c r="H16" s="8">
        <f t="shared" si="3"/>
        <v>45875</v>
      </c>
      <c r="I16" s="8">
        <f t="shared" si="3"/>
        <v>45876</v>
      </c>
      <c r="J16" s="8">
        <f t="shared" si="3"/>
        <v>45877</v>
      </c>
      <c r="K16" s="8">
        <f t="shared" si="3"/>
        <v>45878</v>
      </c>
      <c r="L16" s="8">
        <f t="shared" si="3"/>
        <v>45879</v>
      </c>
      <c r="M16" s="8">
        <f t="shared" si="3"/>
        <v>45880</v>
      </c>
      <c r="N16" s="8">
        <f t="shared" si="3"/>
        <v>45881</v>
      </c>
      <c r="O16" s="8">
        <f t="shared" si="3"/>
        <v>45882</v>
      </c>
      <c r="P16" s="8">
        <f t="shared" si="3"/>
        <v>45883</v>
      </c>
      <c r="Q16" s="8">
        <f t="shared" si="3"/>
        <v>45884</v>
      </c>
      <c r="R16" s="8">
        <f t="shared" si="3"/>
        <v>45885</v>
      </c>
      <c r="S16" s="8">
        <f t="shared" si="3"/>
        <v>45886</v>
      </c>
      <c r="T16" s="8">
        <f t="shared" si="3"/>
        <v>45887</v>
      </c>
      <c r="U16" s="8">
        <f t="shared" si="3"/>
        <v>45888</v>
      </c>
      <c r="V16" s="8">
        <f t="shared" si="3"/>
        <v>45889</v>
      </c>
      <c r="W16" s="8">
        <f t="shared" si="3"/>
        <v>45890</v>
      </c>
      <c r="X16" s="8">
        <f t="shared" si="3"/>
        <v>45891</v>
      </c>
      <c r="Y16" s="8">
        <f t="shared" si="3"/>
        <v>45892</v>
      </c>
      <c r="Z16" s="8">
        <f t="shared" si="3"/>
        <v>45893</v>
      </c>
      <c r="AA16" s="8">
        <f t="shared" si="3"/>
        <v>45894</v>
      </c>
      <c r="AB16" s="8">
        <f t="shared" si="3"/>
        <v>45895</v>
      </c>
      <c r="AC16" s="8">
        <f t="shared" si="3"/>
        <v>45896</v>
      </c>
      <c r="AD16" s="8">
        <f t="shared" si="3"/>
        <v>45897</v>
      </c>
      <c r="AE16" s="8">
        <f t="shared" si="3"/>
        <v>45898</v>
      </c>
      <c r="AF16" s="8">
        <f t="shared" si="3"/>
        <v>45899</v>
      </c>
      <c r="AG16" s="8">
        <f t="shared" si="3"/>
        <v>45900</v>
      </c>
      <c r="AH16" s="68"/>
      <c r="AI16" s="71"/>
      <c r="AJ16" s="72"/>
      <c r="AK16" s="80"/>
      <c r="AL16" s="81"/>
      <c r="AM16" s="83"/>
      <c r="AN16" s="85"/>
      <c r="AO16" s="85"/>
      <c r="AP16" s="85"/>
      <c r="AQ16" s="85"/>
      <c r="AR16" s="85"/>
      <c r="AS16" s="85"/>
    </row>
    <row r="17" spans="2:50" ht="13.5" customHeight="1" x14ac:dyDescent="0.15">
      <c r="B17" s="7" t="s">
        <v>15</v>
      </c>
      <c r="C17" s="9" t="str">
        <f t="shared" ref="C17:AG17" si="4">TEXT(C16,"aaa")</f>
        <v>金</v>
      </c>
      <c r="D17" s="9" t="str">
        <f t="shared" si="4"/>
        <v>土</v>
      </c>
      <c r="E17" s="9" t="str">
        <f t="shared" si="4"/>
        <v>日</v>
      </c>
      <c r="F17" s="9" t="str">
        <f t="shared" si="4"/>
        <v>月</v>
      </c>
      <c r="G17" s="9" t="str">
        <f t="shared" si="4"/>
        <v>火</v>
      </c>
      <c r="H17" s="9" t="str">
        <f t="shared" si="4"/>
        <v>水</v>
      </c>
      <c r="I17" s="9" t="str">
        <f t="shared" si="4"/>
        <v>木</v>
      </c>
      <c r="J17" s="9" t="str">
        <f t="shared" si="4"/>
        <v>金</v>
      </c>
      <c r="K17" s="9" t="str">
        <f t="shared" si="4"/>
        <v>土</v>
      </c>
      <c r="L17" s="9" t="str">
        <f t="shared" si="4"/>
        <v>日</v>
      </c>
      <c r="M17" s="9" t="str">
        <f t="shared" si="4"/>
        <v>月</v>
      </c>
      <c r="N17" s="9" t="str">
        <f t="shared" si="4"/>
        <v>火</v>
      </c>
      <c r="O17" s="9" t="str">
        <f t="shared" si="4"/>
        <v>水</v>
      </c>
      <c r="P17" s="9" t="str">
        <f t="shared" si="4"/>
        <v>木</v>
      </c>
      <c r="Q17" s="9" t="str">
        <f t="shared" si="4"/>
        <v>金</v>
      </c>
      <c r="R17" s="9" t="str">
        <f t="shared" si="4"/>
        <v>土</v>
      </c>
      <c r="S17" s="9" t="str">
        <f t="shared" si="4"/>
        <v>日</v>
      </c>
      <c r="T17" s="9" t="str">
        <f t="shared" si="4"/>
        <v>月</v>
      </c>
      <c r="U17" s="9" t="str">
        <f t="shared" si="4"/>
        <v>火</v>
      </c>
      <c r="V17" s="9" t="str">
        <f t="shared" si="4"/>
        <v>水</v>
      </c>
      <c r="W17" s="9" t="str">
        <f t="shared" si="4"/>
        <v>木</v>
      </c>
      <c r="X17" s="9" t="str">
        <f t="shared" si="4"/>
        <v>金</v>
      </c>
      <c r="Y17" s="9" t="str">
        <f t="shared" si="4"/>
        <v>土</v>
      </c>
      <c r="Z17" s="9" t="str">
        <f t="shared" si="4"/>
        <v>日</v>
      </c>
      <c r="AA17" s="9" t="str">
        <f t="shared" si="4"/>
        <v>月</v>
      </c>
      <c r="AB17" s="9" t="str">
        <f t="shared" si="4"/>
        <v>火</v>
      </c>
      <c r="AC17" s="9" t="str">
        <f t="shared" si="4"/>
        <v>水</v>
      </c>
      <c r="AD17" s="9" t="str">
        <f t="shared" si="4"/>
        <v>木</v>
      </c>
      <c r="AE17" s="9" t="str">
        <f t="shared" si="4"/>
        <v>金</v>
      </c>
      <c r="AF17" s="9" t="str">
        <f t="shared" si="4"/>
        <v>土</v>
      </c>
      <c r="AG17" s="9" t="str">
        <f t="shared" si="4"/>
        <v>日</v>
      </c>
      <c r="AH17" s="86">
        <f>COUNTIF(C20:AG20,"－")+COUNTIF(C20:AG20,"対象外")</f>
        <v>0</v>
      </c>
      <c r="AI17" s="89" t="s">
        <v>16</v>
      </c>
      <c r="AJ17" s="92" t="s">
        <v>17</v>
      </c>
      <c r="AK17" s="95" t="s">
        <v>16</v>
      </c>
      <c r="AL17" s="98" t="s">
        <v>18</v>
      </c>
      <c r="AM17" s="82">
        <f>COUNT(C16:AG16)</f>
        <v>31</v>
      </c>
      <c r="AN17" s="84">
        <f>AM17-AH17</f>
        <v>31</v>
      </c>
      <c r="AO17" s="84">
        <f>'別紙１ (32ヶ月以内シート１)'!AO65+SUM(AN$7:AN21)</f>
        <v>304</v>
      </c>
      <c r="AP17" s="84">
        <f>COUNTIF(C20:AG20,"○")</f>
        <v>0</v>
      </c>
      <c r="AQ17" s="84">
        <f>'別紙１ (32ヶ月以内シート１)'!AQ65+SUM(AP$7:AP21)</f>
        <v>0</v>
      </c>
      <c r="AR17" s="84">
        <f>COUNTIF(C21:AG21,"○")</f>
        <v>0</v>
      </c>
      <c r="AS17" s="84">
        <f>'別紙１ (32ヶ月以内シート１)'!AS65+SUM(AR$7:AR21)</f>
        <v>0</v>
      </c>
    </row>
    <row r="18" spans="2:50" ht="35.25" customHeight="1" x14ac:dyDescent="0.15">
      <c r="B18" s="76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87"/>
      <c r="AI18" s="90"/>
      <c r="AJ18" s="93"/>
      <c r="AK18" s="96"/>
      <c r="AL18" s="99"/>
      <c r="AM18" s="101"/>
      <c r="AN18" s="102"/>
      <c r="AO18" s="102"/>
      <c r="AP18" s="102"/>
      <c r="AQ18" s="102"/>
      <c r="AR18" s="102"/>
      <c r="AS18" s="102"/>
    </row>
    <row r="19" spans="2:50" s="11" customFormat="1" ht="50.25" customHeight="1" x14ac:dyDescent="0.15">
      <c r="B19" s="77"/>
      <c r="C19" s="32" t="str">
        <f t="shared" ref="C19:AG19" si="5">IFERROR(VLOOKUP(C16,祝日,3,FALSE),"")</f>
        <v/>
      </c>
      <c r="D19" s="32" t="str">
        <f t="shared" si="5"/>
        <v/>
      </c>
      <c r="E19" s="32" t="str">
        <f t="shared" si="5"/>
        <v/>
      </c>
      <c r="F19" s="32" t="str">
        <f t="shared" si="5"/>
        <v/>
      </c>
      <c r="G19" s="32" t="str">
        <f t="shared" si="5"/>
        <v/>
      </c>
      <c r="H19" s="32" t="str">
        <f t="shared" si="5"/>
        <v>平和記念日</v>
      </c>
      <c r="I19" s="32" t="str">
        <f t="shared" si="5"/>
        <v/>
      </c>
      <c r="J19" s="32" t="str">
        <f t="shared" si="5"/>
        <v/>
      </c>
      <c r="K19" s="32" t="str">
        <f t="shared" si="5"/>
        <v/>
      </c>
      <c r="L19" s="32" t="str">
        <f t="shared" si="5"/>
        <v/>
      </c>
      <c r="M19" s="32" t="str">
        <f t="shared" si="5"/>
        <v>山の日</v>
      </c>
      <c r="N19" s="32" t="str">
        <f t="shared" si="5"/>
        <v/>
      </c>
      <c r="O19" s="32" t="str">
        <f t="shared" si="5"/>
        <v/>
      </c>
      <c r="P19" s="32" t="str">
        <f t="shared" si="5"/>
        <v/>
      </c>
      <c r="Q19" s="32" t="str">
        <f t="shared" si="5"/>
        <v/>
      </c>
      <c r="R19" s="32" t="str">
        <f t="shared" si="5"/>
        <v/>
      </c>
      <c r="S19" s="32" t="str">
        <f t="shared" si="5"/>
        <v/>
      </c>
      <c r="T19" s="32" t="str">
        <f t="shared" si="5"/>
        <v/>
      </c>
      <c r="U19" s="32" t="str">
        <f t="shared" si="5"/>
        <v/>
      </c>
      <c r="V19" s="32" t="str">
        <f t="shared" si="5"/>
        <v/>
      </c>
      <c r="W19" s="32" t="str">
        <f t="shared" si="5"/>
        <v/>
      </c>
      <c r="X19" s="32" t="str">
        <f t="shared" si="5"/>
        <v/>
      </c>
      <c r="Y19" s="32" t="str">
        <f t="shared" si="5"/>
        <v/>
      </c>
      <c r="Z19" s="32" t="str">
        <f t="shared" si="5"/>
        <v/>
      </c>
      <c r="AA19" s="32" t="str">
        <f t="shared" si="5"/>
        <v/>
      </c>
      <c r="AB19" s="32" t="str">
        <f t="shared" si="5"/>
        <v/>
      </c>
      <c r="AC19" s="32" t="str">
        <f t="shared" si="5"/>
        <v/>
      </c>
      <c r="AD19" s="32" t="str">
        <f t="shared" si="5"/>
        <v/>
      </c>
      <c r="AE19" s="32" t="str">
        <f t="shared" si="5"/>
        <v/>
      </c>
      <c r="AF19" s="32" t="str">
        <f t="shared" si="5"/>
        <v/>
      </c>
      <c r="AG19" s="32" t="str">
        <f t="shared" si="5"/>
        <v/>
      </c>
      <c r="AH19" s="87"/>
      <c r="AI19" s="91"/>
      <c r="AJ19" s="94"/>
      <c r="AK19" s="97"/>
      <c r="AL19" s="100"/>
      <c r="AM19" s="101"/>
      <c r="AN19" s="102"/>
      <c r="AO19" s="102"/>
      <c r="AP19" s="102"/>
      <c r="AQ19" s="102"/>
      <c r="AR19" s="102"/>
      <c r="AS19" s="102"/>
      <c r="AV19"/>
      <c r="AX19"/>
    </row>
    <row r="20" spans="2:50" s="12" customFormat="1" x14ac:dyDescent="0.15">
      <c r="B20" s="7" t="s">
        <v>20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87"/>
      <c r="AI20" s="51">
        <f>AP17</f>
        <v>0</v>
      </c>
      <c r="AJ20" s="52">
        <f>IF(AN17=0,"－",AI20/AN17)</f>
        <v>0</v>
      </c>
      <c r="AK20" s="55">
        <f>AQ17</f>
        <v>0</v>
      </c>
      <c r="AL20" s="56">
        <f>IF(AO17=0,"－",AK20/AO17)</f>
        <v>0</v>
      </c>
      <c r="AM20" s="101"/>
      <c r="AN20" s="102"/>
      <c r="AO20" s="102"/>
      <c r="AP20" s="102"/>
      <c r="AQ20" s="102"/>
      <c r="AR20" s="102"/>
      <c r="AS20" s="102"/>
      <c r="AV20"/>
      <c r="AX20"/>
    </row>
    <row r="21" spans="2:50" s="12" customFormat="1" ht="14.25" thickBot="1" x14ac:dyDescent="0.2">
      <c r="B21" s="13" t="s">
        <v>21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88"/>
      <c r="AI21" s="53">
        <f>AR17</f>
        <v>0</v>
      </c>
      <c r="AJ21" s="54">
        <f>IF(AN17=0,"－",AI21/AN17)</f>
        <v>0</v>
      </c>
      <c r="AK21" s="57">
        <f>AS17</f>
        <v>0</v>
      </c>
      <c r="AL21" s="58">
        <f>IF(AO17=0,"－",AK21/AO17)</f>
        <v>0</v>
      </c>
      <c r="AM21" s="83"/>
      <c r="AN21" s="85"/>
      <c r="AO21" s="85"/>
      <c r="AP21" s="85"/>
      <c r="AQ21" s="85"/>
      <c r="AR21" s="85"/>
      <c r="AS21" s="85"/>
      <c r="AV21"/>
      <c r="AX21"/>
    </row>
    <row r="22" spans="2:50" ht="14.25" thickBot="1" x14ac:dyDescent="0.2">
      <c r="AS22" s="4"/>
    </row>
    <row r="23" spans="2:50" ht="13.5" customHeight="1" x14ac:dyDescent="0.15">
      <c r="B23" s="6" t="s">
        <v>3</v>
      </c>
      <c r="C23" s="64">
        <f>DATE(YEAR(C15),MONTH(C15)+1,DAY(C15))</f>
        <v>45901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103" t="s">
        <v>4</v>
      </c>
      <c r="AI23" s="69" t="s">
        <v>5</v>
      </c>
      <c r="AJ23" s="105"/>
      <c r="AK23" s="78" t="s">
        <v>6</v>
      </c>
      <c r="AL23" s="79"/>
      <c r="AM23" s="82" t="s">
        <v>7</v>
      </c>
      <c r="AN23" s="84" t="s">
        <v>8</v>
      </c>
      <c r="AO23" s="84" t="s">
        <v>9</v>
      </c>
      <c r="AP23" s="84" t="s">
        <v>10</v>
      </c>
      <c r="AQ23" s="84" t="s">
        <v>11</v>
      </c>
      <c r="AR23" s="84" t="s">
        <v>12</v>
      </c>
      <c r="AS23" s="84" t="s">
        <v>13</v>
      </c>
    </row>
    <row r="24" spans="2:50" x14ac:dyDescent="0.15">
      <c r="B24" s="7" t="s">
        <v>14</v>
      </c>
      <c r="C24" s="8">
        <f>DATE(YEAR(C23),MONTH(C23),DAY(C23))</f>
        <v>45901</v>
      </c>
      <c r="D24" s="8">
        <f t="shared" ref="D24:AG24" si="6">IF(MONTH(DATE(YEAR(C24),MONTH(C24),DAY(C24)+1))=MONTH($C23),DATE(YEAR(C24),MONTH(C24),DAY(C24)+1),"")</f>
        <v>45902</v>
      </c>
      <c r="E24" s="8">
        <f t="shared" si="6"/>
        <v>45903</v>
      </c>
      <c r="F24" s="14">
        <f t="shared" si="6"/>
        <v>45904</v>
      </c>
      <c r="G24" s="8">
        <f t="shared" si="6"/>
        <v>45905</v>
      </c>
      <c r="H24" s="8">
        <f t="shared" si="6"/>
        <v>45906</v>
      </c>
      <c r="I24" s="8">
        <f t="shared" si="6"/>
        <v>45907</v>
      </c>
      <c r="J24" s="8">
        <f t="shared" si="6"/>
        <v>45908</v>
      </c>
      <c r="K24" s="8">
        <f t="shared" si="6"/>
        <v>45909</v>
      </c>
      <c r="L24" s="8">
        <f t="shared" si="6"/>
        <v>45910</v>
      </c>
      <c r="M24" s="8">
        <f t="shared" si="6"/>
        <v>45911</v>
      </c>
      <c r="N24" s="8">
        <f t="shared" si="6"/>
        <v>45912</v>
      </c>
      <c r="O24" s="8">
        <f t="shared" si="6"/>
        <v>45913</v>
      </c>
      <c r="P24" s="8">
        <f t="shared" si="6"/>
        <v>45914</v>
      </c>
      <c r="Q24" s="8">
        <f t="shared" si="6"/>
        <v>45915</v>
      </c>
      <c r="R24" s="8">
        <f t="shared" si="6"/>
        <v>45916</v>
      </c>
      <c r="S24" s="8">
        <f t="shared" si="6"/>
        <v>45917</v>
      </c>
      <c r="T24" s="8">
        <f t="shared" si="6"/>
        <v>45918</v>
      </c>
      <c r="U24" s="8">
        <f t="shared" si="6"/>
        <v>45919</v>
      </c>
      <c r="V24" s="8">
        <f t="shared" si="6"/>
        <v>45920</v>
      </c>
      <c r="W24" s="8">
        <f t="shared" si="6"/>
        <v>45921</v>
      </c>
      <c r="X24" s="8">
        <f t="shared" si="6"/>
        <v>45922</v>
      </c>
      <c r="Y24" s="8">
        <f t="shared" si="6"/>
        <v>45923</v>
      </c>
      <c r="Z24" s="8">
        <f t="shared" si="6"/>
        <v>45924</v>
      </c>
      <c r="AA24" s="8">
        <f t="shared" si="6"/>
        <v>45925</v>
      </c>
      <c r="AB24" s="8">
        <f t="shared" si="6"/>
        <v>45926</v>
      </c>
      <c r="AC24" s="8">
        <f t="shared" si="6"/>
        <v>45927</v>
      </c>
      <c r="AD24" s="8">
        <f t="shared" si="6"/>
        <v>45928</v>
      </c>
      <c r="AE24" s="8">
        <f t="shared" si="6"/>
        <v>45929</v>
      </c>
      <c r="AF24" s="8">
        <f t="shared" si="6"/>
        <v>45930</v>
      </c>
      <c r="AG24" s="8" t="str">
        <f t="shared" si="6"/>
        <v/>
      </c>
      <c r="AH24" s="104"/>
      <c r="AI24" s="71"/>
      <c r="AJ24" s="106"/>
      <c r="AK24" s="80"/>
      <c r="AL24" s="81"/>
      <c r="AM24" s="83"/>
      <c r="AN24" s="85"/>
      <c r="AO24" s="85"/>
      <c r="AP24" s="85"/>
      <c r="AQ24" s="85"/>
      <c r="AR24" s="85"/>
      <c r="AS24" s="85"/>
    </row>
    <row r="25" spans="2:50" ht="13.5" customHeight="1" x14ac:dyDescent="0.15">
      <c r="B25" s="7" t="s">
        <v>15</v>
      </c>
      <c r="C25" s="9" t="str">
        <f t="shared" ref="C25:AG25" si="7">TEXT(C24,"aaa")</f>
        <v>月</v>
      </c>
      <c r="D25" s="9" t="str">
        <f t="shared" si="7"/>
        <v>火</v>
      </c>
      <c r="E25" s="9" t="str">
        <f t="shared" si="7"/>
        <v>水</v>
      </c>
      <c r="F25" s="15" t="str">
        <f t="shared" si="7"/>
        <v>木</v>
      </c>
      <c r="G25" s="9" t="str">
        <f t="shared" si="7"/>
        <v>金</v>
      </c>
      <c r="H25" s="9" t="str">
        <f t="shared" si="7"/>
        <v>土</v>
      </c>
      <c r="I25" s="9" t="str">
        <f t="shared" si="7"/>
        <v>日</v>
      </c>
      <c r="J25" s="9" t="str">
        <f t="shared" si="7"/>
        <v>月</v>
      </c>
      <c r="K25" s="9" t="str">
        <f t="shared" si="7"/>
        <v>火</v>
      </c>
      <c r="L25" s="9" t="str">
        <f t="shared" si="7"/>
        <v>水</v>
      </c>
      <c r="M25" s="9" t="str">
        <f t="shared" si="7"/>
        <v>木</v>
      </c>
      <c r="N25" s="9" t="str">
        <f t="shared" si="7"/>
        <v>金</v>
      </c>
      <c r="O25" s="9" t="str">
        <f t="shared" si="7"/>
        <v>土</v>
      </c>
      <c r="P25" s="9" t="str">
        <f t="shared" si="7"/>
        <v>日</v>
      </c>
      <c r="Q25" s="9" t="str">
        <f t="shared" si="7"/>
        <v>月</v>
      </c>
      <c r="R25" s="9" t="str">
        <f t="shared" si="7"/>
        <v>火</v>
      </c>
      <c r="S25" s="9" t="str">
        <f t="shared" si="7"/>
        <v>水</v>
      </c>
      <c r="T25" s="9" t="str">
        <f t="shared" si="7"/>
        <v>木</v>
      </c>
      <c r="U25" s="9" t="str">
        <f t="shared" si="7"/>
        <v>金</v>
      </c>
      <c r="V25" s="9" t="str">
        <f t="shared" si="7"/>
        <v>土</v>
      </c>
      <c r="W25" s="9" t="str">
        <f t="shared" si="7"/>
        <v>日</v>
      </c>
      <c r="X25" s="9" t="str">
        <f t="shared" si="7"/>
        <v>月</v>
      </c>
      <c r="Y25" s="9" t="str">
        <f t="shared" si="7"/>
        <v>火</v>
      </c>
      <c r="Z25" s="9" t="str">
        <f t="shared" si="7"/>
        <v>水</v>
      </c>
      <c r="AA25" s="9" t="str">
        <f t="shared" si="7"/>
        <v>木</v>
      </c>
      <c r="AB25" s="9" t="str">
        <f t="shared" si="7"/>
        <v>金</v>
      </c>
      <c r="AC25" s="9" t="str">
        <f t="shared" si="7"/>
        <v>土</v>
      </c>
      <c r="AD25" s="9" t="str">
        <f t="shared" si="7"/>
        <v>日</v>
      </c>
      <c r="AE25" s="9" t="str">
        <f t="shared" si="7"/>
        <v>月</v>
      </c>
      <c r="AF25" s="9" t="str">
        <f t="shared" si="7"/>
        <v>火</v>
      </c>
      <c r="AG25" s="9" t="str">
        <f t="shared" si="7"/>
        <v/>
      </c>
      <c r="AH25" s="86">
        <f>COUNTIF(C28:AG28,"－")+COUNTIF(C28:AG28,"対象外")</f>
        <v>0</v>
      </c>
      <c r="AI25" s="89" t="s">
        <v>16</v>
      </c>
      <c r="AJ25" s="92" t="s">
        <v>17</v>
      </c>
      <c r="AK25" s="96" t="s">
        <v>16</v>
      </c>
      <c r="AL25" s="99" t="s">
        <v>18</v>
      </c>
      <c r="AM25" s="82">
        <f>COUNT(C24:AG24)</f>
        <v>30</v>
      </c>
      <c r="AN25" s="84">
        <f>AM25-AH25</f>
        <v>30</v>
      </c>
      <c r="AO25" s="84">
        <f>'別紙１ (32ヶ月以内シート１)'!AO65+SUM(AN$7:AN29)</f>
        <v>334</v>
      </c>
      <c r="AP25" s="84">
        <f>COUNTIF(C28:AG28,"○")</f>
        <v>0</v>
      </c>
      <c r="AQ25" s="84">
        <f>'別紙１ (32ヶ月以内シート１)'!AQ65+SUM(AP$7:AP29)</f>
        <v>0</v>
      </c>
      <c r="AR25" s="84">
        <f>COUNTIF(C29:AG29,"○")</f>
        <v>0</v>
      </c>
      <c r="AS25" s="84">
        <f>'別紙１ (32ヶ月以内シート１)'!AS65+SUM(AR$7:AR29)</f>
        <v>0</v>
      </c>
    </row>
    <row r="26" spans="2:50" ht="35.25" customHeight="1" x14ac:dyDescent="0.15">
      <c r="B26" s="76" t="s">
        <v>19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87"/>
      <c r="AI26" s="90"/>
      <c r="AJ26" s="93"/>
      <c r="AK26" s="96"/>
      <c r="AL26" s="99"/>
      <c r="AM26" s="101"/>
      <c r="AN26" s="102"/>
      <c r="AO26" s="102"/>
      <c r="AP26" s="102"/>
      <c r="AQ26" s="102"/>
      <c r="AR26" s="102"/>
      <c r="AS26" s="102"/>
    </row>
    <row r="27" spans="2:50" s="11" customFormat="1" ht="50.25" customHeight="1" x14ac:dyDescent="0.15">
      <c r="B27" s="77"/>
      <c r="C27" s="30" t="str">
        <f t="shared" ref="C27:AG27" si="8">IFERROR(VLOOKUP(C24,祝日,3,FALSE),"")</f>
        <v/>
      </c>
      <c r="D27" s="30" t="str">
        <f t="shared" si="8"/>
        <v/>
      </c>
      <c r="E27" s="30" t="str">
        <f t="shared" si="8"/>
        <v/>
      </c>
      <c r="F27" s="31" t="str">
        <f t="shared" si="8"/>
        <v/>
      </c>
      <c r="G27" s="30" t="str">
        <f t="shared" si="8"/>
        <v/>
      </c>
      <c r="H27" s="30" t="str">
        <f t="shared" si="8"/>
        <v/>
      </c>
      <c r="I27" s="30" t="str">
        <f t="shared" si="8"/>
        <v/>
      </c>
      <c r="J27" s="30" t="str">
        <f t="shared" si="8"/>
        <v/>
      </c>
      <c r="K27" s="30" t="str">
        <f t="shared" si="8"/>
        <v/>
      </c>
      <c r="L27" s="30" t="str">
        <f t="shared" si="8"/>
        <v/>
      </c>
      <c r="M27" s="30" t="str">
        <f t="shared" si="8"/>
        <v/>
      </c>
      <c r="N27" s="30" t="str">
        <f t="shared" si="8"/>
        <v/>
      </c>
      <c r="O27" s="30" t="str">
        <f t="shared" si="8"/>
        <v/>
      </c>
      <c r="P27" s="30" t="str">
        <f t="shared" si="8"/>
        <v/>
      </c>
      <c r="Q27" s="30" t="str">
        <f t="shared" si="8"/>
        <v>敬老の日</v>
      </c>
      <c r="R27" s="32" t="str">
        <f t="shared" si="8"/>
        <v/>
      </c>
      <c r="S27" s="30" t="str">
        <f t="shared" si="8"/>
        <v/>
      </c>
      <c r="T27" s="30" t="str">
        <f t="shared" si="8"/>
        <v/>
      </c>
      <c r="U27" s="30" t="str">
        <f t="shared" si="8"/>
        <v/>
      </c>
      <c r="V27" s="30" t="str">
        <f t="shared" si="8"/>
        <v/>
      </c>
      <c r="W27" s="30" t="str">
        <f t="shared" si="8"/>
        <v/>
      </c>
      <c r="X27" s="30" t="str">
        <f t="shared" si="8"/>
        <v/>
      </c>
      <c r="Y27" s="30" t="str">
        <f t="shared" si="8"/>
        <v>秋分の日</v>
      </c>
      <c r="Z27" s="30" t="str">
        <f t="shared" si="8"/>
        <v/>
      </c>
      <c r="AA27" s="30" t="str">
        <f t="shared" si="8"/>
        <v/>
      </c>
      <c r="AB27" s="30" t="str">
        <f t="shared" si="8"/>
        <v/>
      </c>
      <c r="AC27" s="30" t="str">
        <f t="shared" si="8"/>
        <v/>
      </c>
      <c r="AD27" s="30" t="str">
        <f t="shared" si="8"/>
        <v/>
      </c>
      <c r="AE27" s="30" t="str">
        <f t="shared" si="8"/>
        <v/>
      </c>
      <c r="AF27" s="30" t="str">
        <f t="shared" si="8"/>
        <v/>
      </c>
      <c r="AG27" s="30" t="str">
        <f t="shared" si="8"/>
        <v/>
      </c>
      <c r="AH27" s="87"/>
      <c r="AI27" s="91"/>
      <c r="AJ27" s="94"/>
      <c r="AK27" s="97"/>
      <c r="AL27" s="100"/>
      <c r="AM27" s="101"/>
      <c r="AN27" s="102"/>
      <c r="AO27" s="102"/>
      <c r="AP27" s="102"/>
      <c r="AQ27" s="102"/>
      <c r="AR27" s="102"/>
      <c r="AS27" s="102"/>
    </row>
    <row r="28" spans="2:50" s="12" customFormat="1" x14ac:dyDescent="0.15">
      <c r="B28" s="7" t="s">
        <v>20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7"/>
      <c r="AI28" s="51">
        <f>AP25</f>
        <v>0</v>
      </c>
      <c r="AJ28" s="52">
        <f>IF(AN25=0,"－",AI28/AN25)</f>
        <v>0</v>
      </c>
      <c r="AK28" s="55">
        <f>AQ25</f>
        <v>0</v>
      </c>
      <c r="AL28" s="56">
        <f>IF(AO25=0,"－",AK28/AO25)</f>
        <v>0</v>
      </c>
      <c r="AM28" s="101"/>
      <c r="AN28" s="102"/>
      <c r="AO28" s="102"/>
      <c r="AP28" s="102"/>
      <c r="AQ28" s="102"/>
      <c r="AR28" s="102"/>
      <c r="AS28" s="102"/>
    </row>
    <row r="29" spans="2:50" s="12" customFormat="1" ht="14.25" thickBot="1" x14ac:dyDescent="0.2">
      <c r="B29" s="13" t="s">
        <v>21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88"/>
      <c r="AI29" s="53">
        <f>AR25</f>
        <v>0</v>
      </c>
      <c r="AJ29" s="54">
        <f>IF(AN25=0,"－",AI29/AN25)</f>
        <v>0</v>
      </c>
      <c r="AK29" s="57">
        <f>AS25</f>
        <v>0</v>
      </c>
      <c r="AL29" s="58">
        <f>IF(AO25=0,"－",AK29/AO25)</f>
        <v>0</v>
      </c>
      <c r="AM29" s="83"/>
      <c r="AN29" s="85"/>
      <c r="AO29" s="85"/>
      <c r="AP29" s="85"/>
      <c r="AQ29" s="85"/>
      <c r="AR29" s="85"/>
      <c r="AS29" s="85"/>
    </row>
    <row r="30" spans="2:50" ht="14.25" thickBot="1" x14ac:dyDescent="0.2">
      <c r="AK30" s="50"/>
      <c r="AL30" s="50"/>
      <c r="AS30" s="4"/>
    </row>
    <row r="31" spans="2:50" ht="13.5" customHeight="1" x14ac:dyDescent="0.15">
      <c r="B31" s="6" t="s">
        <v>3</v>
      </c>
      <c r="C31" s="64">
        <f>DATE(YEAR(C23),MONTH(C23)+1,DAY(C23))</f>
        <v>45931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103" t="s">
        <v>4</v>
      </c>
      <c r="AI31" s="69" t="s">
        <v>5</v>
      </c>
      <c r="AJ31" s="105"/>
      <c r="AK31" s="78" t="s">
        <v>6</v>
      </c>
      <c r="AL31" s="79"/>
      <c r="AM31" s="82" t="s">
        <v>7</v>
      </c>
      <c r="AN31" s="84" t="s">
        <v>8</v>
      </c>
      <c r="AO31" s="84" t="s">
        <v>9</v>
      </c>
      <c r="AP31" s="84" t="s">
        <v>10</v>
      </c>
      <c r="AQ31" s="84" t="s">
        <v>11</v>
      </c>
      <c r="AR31" s="84" t="s">
        <v>12</v>
      </c>
      <c r="AS31" s="84" t="s">
        <v>13</v>
      </c>
    </row>
    <row r="32" spans="2:50" x14ac:dyDescent="0.15">
      <c r="B32" s="7" t="s">
        <v>14</v>
      </c>
      <c r="C32" s="8">
        <f>DATE(YEAR(C31),MONTH(C31),DAY(C31))</f>
        <v>45931</v>
      </c>
      <c r="D32" s="8">
        <f t="shared" ref="D32:AG32" si="9">IF(MONTH(DATE(YEAR(C32),MONTH(C32),DAY(C32)+1))=MONTH($C31),DATE(YEAR(C32),MONTH(C32),DAY(C32)+1),"")</f>
        <v>45932</v>
      </c>
      <c r="E32" s="8">
        <f t="shared" si="9"/>
        <v>45933</v>
      </c>
      <c r="F32" s="14">
        <f t="shared" si="9"/>
        <v>45934</v>
      </c>
      <c r="G32" s="8">
        <f t="shared" si="9"/>
        <v>45935</v>
      </c>
      <c r="H32" s="8">
        <f t="shared" si="9"/>
        <v>45936</v>
      </c>
      <c r="I32" s="8">
        <f t="shared" si="9"/>
        <v>45937</v>
      </c>
      <c r="J32" s="8">
        <f t="shared" si="9"/>
        <v>45938</v>
      </c>
      <c r="K32" s="8">
        <f t="shared" si="9"/>
        <v>45939</v>
      </c>
      <c r="L32" s="8">
        <f t="shared" si="9"/>
        <v>45940</v>
      </c>
      <c r="M32" s="8">
        <f t="shared" si="9"/>
        <v>45941</v>
      </c>
      <c r="N32" s="8">
        <f t="shared" si="9"/>
        <v>45942</v>
      </c>
      <c r="O32" s="8">
        <f t="shared" si="9"/>
        <v>45943</v>
      </c>
      <c r="P32" s="8">
        <f t="shared" si="9"/>
        <v>45944</v>
      </c>
      <c r="Q32" s="8">
        <f t="shared" si="9"/>
        <v>45945</v>
      </c>
      <c r="R32" s="8">
        <f t="shared" si="9"/>
        <v>45946</v>
      </c>
      <c r="S32" s="8">
        <f t="shared" si="9"/>
        <v>45947</v>
      </c>
      <c r="T32" s="8">
        <f t="shared" si="9"/>
        <v>45948</v>
      </c>
      <c r="U32" s="8">
        <f t="shared" si="9"/>
        <v>45949</v>
      </c>
      <c r="V32" s="8">
        <f t="shared" si="9"/>
        <v>45950</v>
      </c>
      <c r="W32" s="8">
        <f t="shared" si="9"/>
        <v>45951</v>
      </c>
      <c r="X32" s="8">
        <f t="shared" si="9"/>
        <v>45952</v>
      </c>
      <c r="Y32" s="8">
        <f t="shared" si="9"/>
        <v>45953</v>
      </c>
      <c r="Z32" s="8">
        <f t="shared" si="9"/>
        <v>45954</v>
      </c>
      <c r="AA32" s="8">
        <f t="shared" si="9"/>
        <v>45955</v>
      </c>
      <c r="AB32" s="8">
        <f t="shared" si="9"/>
        <v>45956</v>
      </c>
      <c r="AC32" s="8">
        <f t="shared" si="9"/>
        <v>45957</v>
      </c>
      <c r="AD32" s="8">
        <f t="shared" si="9"/>
        <v>45958</v>
      </c>
      <c r="AE32" s="8">
        <f t="shared" si="9"/>
        <v>45959</v>
      </c>
      <c r="AF32" s="8">
        <f t="shared" si="9"/>
        <v>45960</v>
      </c>
      <c r="AG32" s="8">
        <f t="shared" si="9"/>
        <v>45961</v>
      </c>
      <c r="AH32" s="104"/>
      <c r="AI32" s="71"/>
      <c r="AJ32" s="106"/>
      <c r="AK32" s="80"/>
      <c r="AL32" s="81"/>
      <c r="AM32" s="83"/>
      <c r="AN32" s="85"/>
      <c r="AO32" s="85"/>
      <c r="AP32" s="85"/>
      <c r="AQ32" s="85"/>
      <c r="AR32" s="85"/>
      <c r="AS32" s="85"/>
    </row>
    <row r="33" spans="2:45" ht="13.5" customHeight="1" x14ac:dyDescent="0.15">
      <c r="B33" s="7" t="s">
        <v>15</v>
      </c>
      <c r="C33" s="9" t="str">
        <f t="shared" ref="C33:AG33" si="10">TEXT(C32,"aaa")</f>
        <v>水</v>
      </c>
      <c r="D33" s="9" t="str">
        <f t="shared" si="10"/>
        <v>木</v>
      </c>
      <c r="E33" s="9" t="str">
        <f t="shared" si="10"/>
        <v>金</v>
      </c>
      <c r="F33" s="15" t="str">
        <f t="shared" si="10"/>
        <v>土</v>
      </c>
      <c r="G33" s="9" t="str">
        <f t="shared" si="10"/>
        <v>日</v>
      </c>
      <c r="H33" s="9" t="str">
        <f t="shared" si="10"/>
        <v>月</v>
      </c>
      <c r="I33" s="9" t="str">
        <f t="shared" si="10"/>
        <v>火</v>
      </c>
      <c r="J33" s="9" t="str">
        <f t="shared" si="10"/>
        <v>水</v>
      </c>
      <c r="K33" s="9" t="str">
        <f t="shared" si="10"/>
        <v>木</v>
      </c>
      <c r="L33" s="9" t="str">
        <f t="shared" si="10"/>
        <v>金</v>
      </c>
      <c r="M33" s="9" t="str">
        <f t="shared" si="10"/>
        <v>土</v>
      </c>
      <c r="N33" s="9" t="str">
        <f t="shared" si="10"/>
        <v>日</v>
      </c>
      <c r="O33" s="9" t="str">
        <f t="shared" si="10"/>
        <v>月</v>
      </c>
      <c r="P33" s="9" t="str">
        <f t="shared" si="10"/>
        <v>火</v>
      </c>
      <c r="Q33" s="9" t="str">
        <f t="shared" si="10"/>
        <v>水</v>
      </c>
      <c r="R33" s="9" t="str">
        <f t="shared" si="10"/>
        <v>木</v>
      </c>
      <c r="S33" s="9" t="str">
        <f t="shared" si="10"/>
        <v>金</v>
      </c>
      <c r="T33" s="9" t="str">
        <f t="shared" si="10"/>
        <v>土</v>
      </c>
      <c r="U33" s="9" t="str">
        <f t="shared" si="10"/>
        <v>日</v>
      </c>
      <c r="V33" s="9" t="str">
        <f t="shared" si="10"/>
        <v>月</v>
      </c>
      <c r="W33" s="9" t="str">
        <f t="shared" si="10"/>
        <v>火</v>
      </c>
      <c r="X33" s="9" t="str">
        <f t="shared" si="10"/>
        <v>水</v>
      </c>
      <c r="Y33" s="9" t="str">
        <f t="shared" si="10"/>
        <v>木</v>
      </c>
      <c r="Z33" s="9" t="str">
        <f t="shared" si="10"/>
        <v>金</v>
      </c>
      <c r="AA33" s="9" t="str">
        <f t="shared" si="10"/>
        <v>土</v>
      </c>
      <c r="AB33" s="9" t="str">
        <f t="shared" si="10"/>
        <v>日</v>
      </c>
      <c r="AC33" s="9" t="str">
        <f t="shared" si="10"/>
        <v>月</v>
      </c>
      <c r="AD33" s="9" t="str">
        <f t="shared" si="10"/>
        <v>火</v>
      </c>
      <c r="AE33" s="9" t="str">
        <f t="shared" si="10"/>
        <v>水</v>
      </c>
      <c r="AF33" s="9" t="str">
        <f t="shared" si="10"/>
        <v>木</v>
      </c>
      <c r="AG33" s="9" t="str">
        <f t="shared" si="10"/>
        <v>金</v>
      </c>
      <c r="AH33" s="86">
        <f>COUNTIF(C36:AG36,"－")+COUNTIF(C36:AG36,"対象外")</f>
        <v>0</v>
      </c>
      <c r="AI33" s="89" t="s">
        <v>16</v>
      </c>
      <c r="AJ33" s="92" t="s">
        <v>17</v>
      </c>
      <c r="AK33" s="96" t="s">
        <v>16</v>
      </c>
      <c r="AL33" s="99" t="s">
        <v>18</v>
      </c>
      <c r="AM33" s="82">
        <f>COUNT(C32:AG32)</f>
        <v>31</v>
      </c>
      <c r="AN33" s="84">
        <f>AM33-AH33</f>
        <v>31</v>
      </c>
      <c r="AO33" s="84">
        <f>'別紙１ (32ヶ月以内シート１)'!AO65+SUM(AN$7:AN37)</f>
        <v>365</v>
      </c>
      <c r="AP33" s="84">
        <f>COUNTIF(C36:AG36,"○")</f>
        <v>0</v>
      </c>
      <c r="AQ33" s="84">
        <f>'別紙１ (32ヶ月以内シート１)'!AQ65+SUM(AP$7:AP37)</f>
        <v>0</v>
      </c>
      <c r="AR33" s="84">
        <f>COUNTIF(C37:AG37,"○")</f>
        <v>0</v>
      </c>
      <c r="AS33" s="84">
        <f>'別紙１ (32ヶ月以内シート１)'!AS65+SUM(AR$7:AR37)</f>
        <v>0</v>
      </c>
    </row>
    <row r="34" spans="2:45" ht="35.25" customHeight="1" x14ac:dyDescent="0.15">
      <c r="B34" s="76" t="s">
        <v>19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87"/>
      <c r="AI34" s="90"/>
      <c r="AJ34" s="93"/>
      <c r="AK34" s="96"/>
      <c r="AL34" s="99"/>
      <c r="AM34" s="101"/>
      <c r="AN34" s="102"/>
      <c r="AO34" s="102"/>
      <c r="AP34" s="102"/>
      <c r="AQ34" s="102"/>
      <c r="AR34" s="102"/>
      <c r="AS34" s="102"/>
    </row>
    <row r="35" spans="2:45" s="11" customFormat="1" ht="50.25" customHeight="1" x14ac:dyDescent="0.15">
      <c r="B35" s="77"/>
      <c r="C35" s="30" t="str">
        <f t="shared" ref="C35:AG35" si="11">IFERROR(VLOOKUP(C32,祝日,3,FALSE),"")</f>
        <v/>
      </c>
      <c r="D35" s="30" t="str">
        <f t="shared" si="11"/>
        <v/>
      </c>
      <c r="E35" s="30" t="str">
        <f t="shared" si="11"/>
        <v/>
      </c>
      <c r="F35" s="31" t="str">
        <f t="shared" si="11"/>
        <v/>
      </c>
      <c r="G35" s="30" t="str">
        <f t="shared" si="11"/>
        <v/>
      </c>
      <c r="H35" s="30" t="str">
        <f t="shared" si="11"/>
        <v/>
      </c>
      <c r="I35" s="30" t="str">
        <f t="shared" si="11"/>
        <v/>
      </c>
      <c r="J35" s="30" t="str">
        <f t="shared" si="11"/>
        <v/>
      </c>
      <c r="K35" s="30" t="str">
        <f t="shared" si="11"/>
        <v/>
      </c>
      <c r="L35" s="30" t="str">
        <f t="shared" si="11"/>
        <v/>
      </c>
      <c r="M35" s="30" t="str">
        <f t="shared" si="11"/>
        <v/>
      </c>
      <c r="N35" s="30" t="str">
        <f t="shared" si="11"/>
        <v/>
      </c>
      <c r="O35" s="30" t="str">
        <f t="shared" si="11"/>
        <v>スポーツの日</v>
      </c>
      <c r="P35" s="30" t="str">
        <f t="shared" si="11"/>
        <v/>
      </c>
      <c r="Q35" s="30" t="str">
        <f t="shared" si="11"/>
        <v/>
      </c>
      <c r="R35" s="32" t="str">
        <f t="shared" si="11"/>
        <v/>
      </c>
      <c r="S35" s="30" t="str">
        <f t="shared" si="11"/>
        <v/>
      </c>
      <c r="T35" s="30" t="str">
        <f t="shared" si="11"/>
        <v/>
      </c>
      <c r="U35" s="30" t="str">
        <f t="shared" si="11"/>
        <v/>
      </c>
      <c r="V35" s="30" t="str">
        <f t="shared" si="11"/>
        <v/>
      </c>
      <c r="W35" s="30" t="str">
        <f t="shared" si="11"/>
        <v/>
      </c>
      <c r="X35" s="30" t="str">
        <f t="shared" si="11"/>
        <v/>
      </c>
      <c r="Y35" s="30" t="str">
        <f t="shared" si="11"/>
        <v/>
      </c>
      <c r="Z35" s="30" t="str">
        <f t="shared" si="11"/>
        <v/>
      </c>
      <c r="AA35" s="30" t="str">
        <f t="shared" si="11"/>
        <v/>
      </c>
      <c r="AB35" s="30" t="str">
        <f t="shared" si="11"/>
        <v/>
      </c>
      <c r="AC35" s="30" t="str">
        <f t="shared" si="11"/>
        <v/>
      </c>
      <c r="AD35" s="30" t="str">
        <f t="shared" si="11"/>
        <v/>
      </c>
      <c r="AE35" s="30" t="str">
        <f t="shared" si="11"/>
        <v/>
      </c>
      <c r="AF35" s="30" t="str">
        <f t="shared" si="11"/>
        <v/>
      </c>
      <c r="AG35" s="30" t="str">
        <f t="shared" si="11"/>
        <v/>
      </c>
      <c r="AH35" s="87"/>
      <c r="AI35" s="91"/>
      <c r="AJ35" s="94"/>
      <c r="AK35" s="97"/>
      <c r="AL35" s="100"/>
      <c r="AM35" s="101"/>
      <c r="AN35" s="102"/>
      <c r="AO35" s="102"/>
      <c r="AP35" s="102"/>
      <c r="AQ35" s="102"/>
      <c r="AR35" s="102"/>
      <c r="AS35" s="102"/>
    </row>
    <row r="36" spans="2:45" s="12" customFormat="1" x14ac:dyDescent="0.15">
      <c r="B36" s="7" t="s">
        <v>20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87"/>
      <c r="AI36" s="51">
        <f>AP33</f>
        <v>0</v>
      </c>
      <c r="AJ36" s="52">
        <f>IF(AN33=0,"－",AI36/AN33)</f>
        <v>0</v>
      </c>
      <c r="AK36" s="55">
        <f>AQ33</f>
        <v>0</v>
      </c>
      <c r="AL36" s="56">
        <f>IF(AO33=0,"－",AK36/AO33)</f>
        <v>0</v>
      </c>
      <c r="AM36" s="101"/>
      <c r="AN36" s="102"/>
      <c r="AO36" s="102"/>
      <c r="AP36" s="102"/>
      <c r="AQ36" s="102"/>
      <c r="AR36" s="102"/>
      <c r="AS36" s="102"/>
    </row>
    <row r="37" spans="2:45" s="12" customFormat="1" ht="14.25" thickBot="1" x14ac:dyDescent="0.2">
      <c r="B37" s="13" t="s">
        <v>21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88"/>
      <c r="AI37" s="53">
        <f>AR33</f>
        <v>0</v>
      </c>
      <c r="AJ37" s="54">
        <f>IF(AN33=0,"－",AI37/AN33)</f>
        <v>0</v>
      </c>
      <c r="AK37" s="57">
        <f>AS33</f>
        <v>0</v>
      </c>
      <c r="AL37" s="58">
        <f>IF(AO33=0,"－",AK37/AO33)</f>
        <v>0</v>
      </c>
      <c r="AM37" s="83"/>
      <c r="AN37" s="85"/>
      <c r="AO37" s="85"/>
      <c r="AP37" s="85"/>
      <c r="AQ37" s="85"/>
      <c r="AR37" s="85"/>
      <c r="AS37" s="85"/>
    </row>
    <row r="38" spans="2:45" ht="14.25" thickBot="1" x14ac:dyDescent="0.2">
      <c r="AS38" s="4"/>
    </row>
    <row r="39" spans="2:45" ht="13.5" customHeight="1" x14ac:dyDescent="0.15">
      <c r="B39" s="6" t="s">
        <v>3</v>
      </c>
      <c r="C39" s="64">
        <f>DATE(YEAR(C31),MONTH(C31)+1,DAY(C31))</f>
        <v>45962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103" t="s">
        <v>4</v>
      </c>
      <c r="AI39" s="69" t="s">
        <v>5</v>
      </c>
      <c r="AJ39" s="105"/>
      <c r="AK39" s="78" t="s">
        <v>6</v>
      </c>
      <c r="AL39" s="79"/>
      <c r="AM39" s="82" t="s">
        <v>7</v>
      </c>
      <c r="AN39" s="84" t="s">
        <v>8</v>
      </c>
      <c r="AO39" s="84" t="s">
        <v>9</v>
      </c>
      <c r="AP39" s="84" t="s">
        <v>10</v>
      </c>
      <c r="AQ39" s="84" t="s">
        <v>11</v>
      </c>
      <c r="AR39" s="84" t="s">
        <v>12</v>
      </c>
      <c r="AS39" s="84" t="s">
        <v>13</v>
      </c>
    </row>
    <row r="40" spans="2:45" x14ac:dyDescent="0.15">
      <c r="B40" s="7" t="s">
        <v>14</v>
      </c>
      <c r="C40" s="8">
        <f>DATE(YEAR(C39),MONTH(C39),DAY(C39))</f>
        <v>45962</v>
      </c>
      <c r="D40" s="8">
        <f t="shared" ref="D40:AG40" si="12">IF(MONTH(DATE(YEAR(C40),MONTH(C40),DAY(C40)+1))=MONTH($C39),DATE(YEAR(C40),MONTH(C40),DAY(C40)+1),"")</f>
        <v>45963</v>
      </c>
      <c r="E40" s="8">
        <f t="shared" si="12"/>
        <v>45964</v>
      </c>
      <c r="F40" s="14">
        <f t="shared" si="12"/>
        <v>45965</v>
      </c>
      <c r="G40" s="8">
        <f t="shared" si="12"/>
        <v>45966</v>
      </c>
      <c r="H40" s="8">
        <f t="shared" si="12"/>
        <v>45967</v>
      </c>
      <c r="I40" s="8">
        <f t="shared" si="12"/>
        <v>45968</v>
      </c>
      <c r="J40" s="8">
        <f t="shared" si="12"/>
        <v>45969</v>
      </c>
      <c r="K40" s="8">
        <f t="shared" si="12"/>
        <v>45970</v>
      </c>
      <c r="L40" s="8">
        <f t="shared" si="12"/>
        <v>45971</v>
      </c>
      <c r="M40" s="8">
        <f t="shared" si="12"/>
        <v>45972</v>
      </c>
      <c r="N40" s="8">
        <f t="shared" si="12"/>
        <v>45973</v>
      </c>
      <c r="O40" s="8">
        <f t="shared" si="12"/>
        <v>45974</v>
      </c>
      <c r="P40" s="8">
        <f t="shared" si="12"/>
        <v>45975</v>
      </c>
      <c r="Q40" s="8">
        <f t="shared" si="12"/>
        <v>45976</v>
      </c>
      <c r="R40" s="8">
        <f t="shared" si="12"/>
        <v>45977</v>
      </c>
      <c r="S40" s="8">
        <f t="shared" si="12"/>
        <v>45978</v>
      </c>
      <c r="T40" s="8">
        <f t="shared" si="12"/>
        <v>45979</v>
      </c>
      <c r="U40" s="8">
        <f t="shared" si="12"/>
        <v>45980</v>
      </c>
      <c r="V40" s="8">
        <f t="shared" si="12"/>
        <v>45981</v>
      </c>
      <c r="W40" s="8">
        <f t="shared" si="12"/>
        <v>45982</v>
      </c>
      <c r="X40" s="8">
        <f t="shared" si="12"/>
        <v>45983</v>
      </c>
      <c r="Y40" s="8">
        <f t="shared" si="12"/>
        <v>45984</v>
      </c>
      <c r="Z40" s="8">
        <f t="shared" si="12"/>
        <v>45985</v>
      </c>
      <c r="AA40" s="8">
        <f t="shared" si="12"/>
        <v>45986</v>
      </c>
      <c r="AB40" s="8">
        <f t="shared" si="12"/>
        <v>45987</v>
      </c>
      <c r="AC40" s="8">
        <f t="shared" si="12"/>
        <v>45988</v>
      </c>
      <c r="AD40" s="8">
        <f t="shared" si="12"/>
        <v>45989</v>
      </c>
      <c r="AE40" s="8">
        <f t="shared" si="12"/>
        <v>45990</v>
      </c>
      <c r="AF40" s="8">
        <f t="shared" si="12"/>
        <v>45991</v>
      </c>
      <c r="AG40" s="8" t="str">
        <f t="shared" si="12"/>
        <v/>
      </c>
      <c r="AH40" s="104"/>
      <c r="AI40" s="71"/>
      <c r="AJ40" s="106"/>
      <c r="AK40" s="80"/>
      <c r="AL40" s="81"/>
      <c r="AM40" s="83"/>
      <c r="AN40" s="85"/>
      <c r="AO40" s="85"/>
      <c r="AP40" s="85"/>
      <c r="AQ40" s="85"/>
      <c r="AR40" s="85"/>
      <c r="AS40" s="85"/>
    </row>
    <row r="41" spans="2:45" ht="13.5" customHeight="1" x14ac:dyDescent="0.15">
      <c r="B41" s="7" t="s">
        <v>15</v>
      </c>
      <c r="C41" s="9" t="str">
        <f t="shared" ref="C41:AG41" si="13">TEXT(C40,"aaa")</f>
        <v>土</v>
      </c>
      <c r="D41" s="9" t="str">
        <f t="shared" si="13"/>
        <v>日</v>
      </c>
      <c r="E41" s="9" t="str">
        <f t="shared" si="13"/>
        <v>月</v>
      </c>
      <c r="F41" s="15" t="str">
        <f t="shared" si="13"/>
        <v>火</v>
      </c>
      <c r="G41" s="9" t="str">
        <f t="shared" si="13"/>
        <v>水</v>
      </c>
      <c r="H41" s="9" t="str">
        <f t="shared" si="13"/>
        <v>木</v>
      </c>
      <c r="I41" s="9" t="str">
        <f t="shared" si="13"/>
        <v>金</v>
      </c>
      <c r="J41" s="9" t="str">
        <f t="shared" si="13"/>
        <v>土</v>
      </c>
      <c r="K41" s="9" t="str">
        <f t="shared" si="13"/>
        <v>日</v>
      </c>
      <c r="L41" s="9" t="str">
        <f t="shared" si="13"/>
        <v>月</v>
      </c>
      <c r="M41" s="9" t="str">
        <f t="shared" si="13"/>
        <v>火</v>
      </c>
      <c r="N41" s="9" t="str">
        <f t="shared" si="13"/>
        <v>水</v>
      </c>
      <c r="O41" s="9" t="str">
        <f t="shared" si="13"/>
        <v>木</v>
      </c>
      <c r="P41" s="9" t="str">
        <f t="shared" si="13"/>
        <v>金</v>
      </c>
      <c r="Q41" s="9" t="str">
        <f t="shared" si="13"/>
        <v>土</v>
      </c>
      <c r="R41" s="9" t="str">
        <f t="shared" si="13"/>
        <v>日</v>
      </c>
      <c r="S41" s="9" t="str">
        <f t="shared" si="13"/>
        <v>月</v>
      </c>
      <c r="T41" s="9" t="str">
        <f t="shared" si="13"/>
        <v>火</v>
      </c>
      <c r="U41" s="9" t="str">
        <f t="shared" si="13"/>
        <v>水</v>
      </c>
      <c r="V41" s="9" t="str">
        <f t="shared" si="13"/>
        <v>木</v>
      </c>
      <c r="W41" s="9" t="str">
        <f t="shared" si="13"/>
        <v>金</v>
      </c>
      <c r="X41" s="9" t="str">
        <f t="shared" si="13"/>
        <v>土</v>
      </c>
      <c r="Y41" s="9" t="str">
        <f t="shared" si="13"/>
        <v>日</v>
      </c>
      <c r="Z41" s="9" t="str">
        <f t="shared" si="13"/>
        <v>月</v>
      </c>
      <c r="AA41" s="9" t="str">
        <f t="shared" si="13"/>
        <v>火</v>
      </c>
      <c r="AB41" s="9" t="str">
        <f t="shared" si="13"/>
        <v>水</v>
      </c>
      <c r="AC41" s="9" t="str">
        <f t="shared" si="13"/>
        <v>木</v>
      </c>
      <c r="AD41" s="9" t="str">
        <f t="shared" si="13"/>
        <v>金</v>
      </c>
      <c r="AE41" s="9" t="str">
        <f t="shared" si="13"/>
        <v>土</v>
      </c>
      <c r="AF41" s="9" t="str">
        <f t="shared" si="13"/>
        <v>日</v>
      </c>
      <c r="AG41" s="9" t="str">
        <f t="shared" si="13"/>
        <v/>
      </c>
      <c r="AH41" s="86">
        <f>COUNTIF(C44:AG44,"－")+COUNTIF(C44:AG44,"対象外")</f>
        <v>0</v>
      </c>
      <c r="AI41" s="89" t="s">
        <v>16</v>
      </c>
      <c r="AJ41" s="92" t="s">
        <v>17</v>
      </c>
      <c r="AK41" s="96" t="s">
        <v>16</v>
      </c>
      <c r="AL41" s="99" t="s">
        <v>18</v>
      </c>
      <c r="AM41" s="82">
        <f>COUNT(C40:AG40)</f>
        <v>30</v>
      </c>
      <c r="AN41" s="84">
        <f>AM41-AH41</f>
        <v>30</v>
      </c>
      <c r="AO41" s="84">
        <f>'別紙１ (32ヶ月以内シート１)'!AO65+SUM(AN$7:AN45)</f>
        <v>395</v>
      </c>
      <c r="AP41" s="84">
        <f>COUNTIF(C44:AG44,"○")</f>
        <v>0</v>
      </c>
      <c r="AQ41" s="84">
        <f>'別紙１ (32ヶ月以内シート１)'!AQ65+SUM(AP$7:AP45)</f>
        <v>0</v>
      </c>
      <c r="AR41" s="84">
        <f>COUNTIF(C45:AG45,"○")</f>
        <v>0</v>
      </c>
      <c r="AS41" s="84">
        <f>'別紙１ (32ヶ月以内シート１)'!AS65+SUM(AR$7:AR45)</f>
        <v>0</v>
      </c>
    </row>
    <row r="42" spans="2:45" ht="35.25" customHeight="1" x14ac:dyDescent="0.15">
      <c r="B42" s="76" t="s">
        <v>19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87"/>
      <c r="AI42" s="90"/>
      <c r="AJ42" s="93"/>
      <c r="AK42" s="96"/>
      <c r="AL42" s="99"/>
      <c r="AM42" s="101"/>
      <c r="AN42" s="102"/>
      <c r="AO42" s="102"/>
      <c r="AP42" s="102"/>
      <c r="AQ42" s="102"/>
      <c r="AR42" s="102"/>
      <c r="AS42" s="102"/>
    </row>
    <row r="43" spans="2:45" s="11" customFormat="1" ht="50.25" customHeight="1" x14ac:dyDescent="0.15">
      <c r="B43" s="77"/>
      <c r="C43" s="30" t="str">
        <f t="shared" ref="C43:AG43" si="14">IFERROR(VLOOKUP(C40,祝日,3,FALSE),"")</f>
        <v/>
      </c>
      <c r="D43" s="30" t="str">
        <f t="shared" si="14"/>
        <v/>
      </c>
      <c r="E43" s="30" t="str">
        <f t="shared" si="14"/>
        <v>文化の日</v>
      </c>
      <c r="F43" s="31" t="str">
        <f t="shared" si="14"/>
        <v/>
      </c>
      <c r="G43" s="30" t="str">
        <f t="shared" si="14"/>
        <v/>
      </c>
      <c r="H43" s="30" t="str">
        <f t="shared" si="14"/>
        <v/>
      </c>
      <c r="I43" s="30" t="str">
        <f t="shared" si="14"/>
        <v/>
      </c>
      <c r="J43" s="30" t="str">
        <f t="shared" si="14"/>
        <v/>
      </c>
      <c r="K43" s="30" t="str">
        <f t="shared" si="14"/>
        <v/>
      </c>
      <c r="L43" s="30" t="str">
        <f t="shared" si="14"/>
        <v/>
      </c>
      <c r="M43" s="30" t="str">
        <f t="shared" si="14"/>
        <v/>
      </c>
      <c r="N43" s="30" t="str">
        <f t="shared" si="14"/>
        <v/>
      </c>
      <c r="O43" s="30" t="str">
        <f t="shared" si="14"/>
        <v/>
      </c>
      <c r="P43" s="30" t="str">
        <f t="shared" si="14"/>
        <v/>
      </c>
      <c r="Q43" s="30" t="str">
        <f t="shared" si="14"/>
        <v/>
      </c>
      <c r="R43" s="32" t="str">
        <f t="shared" si="14"/>
        <v/>
      </c>
      <c r="S43" s="30" t="str">
        <f t="shared" si="14"/>
        <v/>
      </c>
      <c r="T43" s="30" t="str">
        <f t="shared" si="14"/>
        <v/>
      </c>
      <c r="U43" s="30" t="str">
        <f t="shared" si="14"/>
        <v/>
      </c>
      <c r="V43" s="30" t="str">
        <f t="shared" si="14"/>
        <v/>
      </c>
      <c r="W43" s="30" t="str">
        <f t="shared" si="14"/>
        <v/>
      </c>
      <c r="X43" s="30" t="str">
        <f t="shared" si="14"/>
        <v/>
      </c>
      <c r="Y43" s="30" t="str">
        <f t="shared" si="14"/>
        <v>勤労感謝の日</v>
      </c>
      <c r="Z43" s="30" t="str">
        <f t="shared" si="14"/>
        <v>振替休日</v>
      </c>
      <c r="AA43" s="30" t="str">
        <f t="shared" si="14"/>
        <v/>
      </c>
      <c r="AB43" s="30" t="str">
        <f t="shared" si="14"/>
        <v/>
      </c>
      <c r="AC43" s="30" t="str">
        <f t="shared" si="14"/>
        <v/>
      </c>
      <c r="AD43" s="30" t="str">
        <f t="shared" si="14"/>
        <v/>
      </c>
      <c r="AE43" s="30" t="str">
        <f t="shared" si="14"/>
        <v/>
      </c>
      <c r="AF43" s="30" t="str">
        <f t="shared" si="14"/>
        <v/>
      </c>
      <c r="AG43" s="30" t="str">
        <f t="shared" si="14"/>
        <v/>
      </c>
      <c r="AH43" s="87"/>
      <c r="AI43" s="91"/>
      <c r="AJ43" s="94"/>
      <c r="AK43" s="97"/>
      <c r="AL43" s="100"/>
      <c r="AM43" s="101"/>
      <c r="AN43" s="102"/>
      <c r="AO43" s="102"/>
      <c r="AP43" s="102"/>
      <c r="AQ43" s="102"/>
      <c r="AR43" s="102"/>
      <c r="AS43" s="102"/>
    </row>
    <row r="44" spans="2:45" s="12" customFormat="1" x14ac:dyDescent="0.15">
      <c r="B44" s="7" t="s">
        <v>20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87"/>
      <c r="AI44" s="51">
        <f>AP41</f>
        <v>0</v>
      </c>
      <c r="AJ44" s="52">
        <f>IF(AN41=0,"－",AI44/AN41)</f>
        <v>0</v>
      </c>
      <c r="AK44" s="55">
        <f>AQ41</f>
        <v>0</v>
      </c>
      <c r="AL44" s="56">
        <f>IF(AO41=0,"－",AK44/AO41)</f>
        <v>0</v>
      </c>
      <c r="AM44" s="101"/>
      <c r="AN44" s="102"/>
      <c r="AO44" s="102"/>
      <c r="AP44" s="102"/>
      <c r="AQ44" s="102"/>
      <c r="AR44" s="102"/>
      <c r="AS44" s="102"/>
    </row>
    <row r="45" spans="2:45" s="12" customFormat="1" ht="14.25" thickBot="1" x14ac:dyDescent="0.2">
      <c r="B45" s="13" t="s">
        <v>21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88"/>
      <c r="AI45" s="53">
        <f>AR41</f>
        <v>0</v>
      </c>
      <c r="AJ45" s="54">
        <f>IF(AN41=0,"－",AI45/AN41)</f>
        <v>0</v>
      </c>
      <c r="AK45" s="57">
        <f>AS41</f>
        <v>0</v>
      </c>
      <c r="AL45" s="58">
        <f>IF(AO41=0,"－",AK45/AO41)</f>
        <v>0</v>
      </c>
      <c r="AM45" s="83"/>
      <c r="AN45" s="85"/>
      <c r="AO45" s="85"/>
      <c r="AP45" s="85"/>
      <c r="AQ45" s="85"/>
      <c r="AR45" s="85"/>
      <c r="AS45" s="85"/>
    </row>
    <row r="46" spans="2:45" ht="14.25" thickBot="1" x14ac:dyDescent="0.2">
      <c r="AS46" s="4"/>
    </row>
    <row r="47" spans="2:45" ht="13.5" customHeight="1" x14ac:dyDescent="0.15">
      <c r="B47" s="6" t="s">
        <v>3</v>
      </c>
      <c r="C47" s="64">
        <f>DATE(YEAR(C39),MONTH(C39)+1,DAY(C39))</f>
        <v>45992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103" t="s">
        <v>4</v>
      </c>
      <c r="AI47" s="69" t="s">
        <v>5</v>
      </c>
      <c r="AJ47" s="105"/>
      <c r="AK47" s="78" t="s">
        <v>6</v>
      </c>
      <c r="AL47" s="79"/>
      <c r="AM47" s="82" t="s">
        <v>7</v>
      </c>
      <c r="AN47" s="84" t="s">
        <v>8</v>
      </c>
      <c r="AO47" s="84" t="s">
        <v>9</v>
      </c>
      <c r="AP47" s="84" t="s">
        <v>10</v>
      </c>
      <c r="AQ47" s="84" t="s">
        <v>11</v>
      </c>
      <c r="AR47" s="84" t="s">
        <v>12</v>
      </c>
      <c r="AS47" s="84" t="s">
        <v>13</v>
      </c>
    </row>
    <row r="48" spans="2:45" x14ac:dyDescent="0.15">
      <c r="B48" s="7" t="s">
        <v>14</v>
      </c>
      <c r="C48" s="8">
        <f>DATE(YEAR(C47),MONTH(C47),DAY(C47))</f>
        <v>45992</v>
      </c>
      <c r="D48" s="8">
        <f t="shared" ref="D48:AG48" si="15">IF(MONTH(DATE(YEAR(C48),MONTH(C48),DAY(C48)+1))=MONTH($C47),DATE(YEAR(C48),MONTH(C48),DAY(C48)+1),"")</f>
        <v>45993</v>
      </c>
      <c r="E48" s="8">
        <f t="shared" si="15"/>
        <v>45994</v>
      </c>
      <c r="F48" s="14">
        <f t="shared" si="15"/>
        <v>45995</v>
      </c>
      <c r="G48" s="8">
        <f t="shared" si="15"/>
        <v>45996</v>
      </c>
      <c r="H48" s="8">
        <f t="shared" si="15"/>
        <v>45997</v>
      </c>
      <c r="I48" s="8">
        <f t="shared" si="15"/>
        <v>45998</v>
      </c>
      <c r="J48" s="8">
        <f t="shared" si="15"/>
        <v>45999</v>
      </c>
      <c r="K48" s="8">
        <f t="shared" si="15"/>
        <v>46000</v>
      </c>
      <c r="L48" s="8">
        <f t="shared" si="15"/>
        <v>46001</v>
      </c>
      <c r="M48" s="8">
        <f t="shared" si="15"/>
        <v>46002</v>
      </c>
      <c r="N48" s="8">
        <f t="shared" si="15"/>
        <v>46003</v>
      </c>
      <c r="O48" s="8">
        <f t="shared" si="15"/>
        <v>46004</v>
      </c>
      <c r="P48" s="8">
        <f t="shared" si="15"/>
        <v>46005</v>
      </c>
      <c r="Q48" s="8">
        <f t="shared" si="15"/>
        <v>46006</v>
      </c>
      <c r="R48" s="8">
        <f t="shared" si="15"/>
        <v>46007</v>
      </c>
      <c r="S48" s="8">
        <f t="shared" si="15"/>
        <v>46008</v>
      </c>
      <c r="T48" s="8">
        <f t="shared" si="15"/>
        <v>46009</v>
      </c>
      <c r="U48" s="8">
        <f t="shared" si="15"/>
        <v>46010</v>
      </c>
      <c r="V48" s="8">
        <f t="shared" si="15"/>
        <v>46011</v>
      </c>
      <c r="W48" s="8">
        <f t="shared" si="15"/>
        <v>46012</v>
      </c>
      <c r="X48" s="8">
        <f t="shared" si="15"/>
        <v>46013</v>
      </c>
      <c r="Y48" s="8">
        <f t="shared" si="15"/>
        <v>46014</v>
      </c>
      <c r="Z48" s="8">
        <f t="shared" si="15"/>
        <v>46015</v>
      </c>
      <c r="AA48" s="8">
        <f t="shared" si="15"/>
        <v>46016</v>
      </c>
      <c r="AB48" s="8">
        <f t="shared" si="15"/>
        <v>46017</v>
      </c>
      <c r="AC48" s="8">
        <f t="shared" si="15"/>
        <v>46018</v>
      </c>
      <c r="AD48" s="8">
        <f t="shared" si="15"/>
        <v>46019</v>
      </c>
      <c r="AE48" s="8">
        <f t="shared" si="15"/>
        <v>46020</v>
      </c>
      <c r="AF48" s="8">
        <f t="shared" si="15"/>
        <v>46021</v>
      </c>
      <c r="AG48" s="8">
        <f t="shared" si="15"/>
        <v>46022</v>
      </c>
      <c r="AH48" s="104"/>
      <c r="AI48" s="71"/>
      <c r="AJ48" s="106"/>
      <c r="AK48" s="80"/>
      <c r="AL48" s="81"/>
      <c r="AM48" s="83"/>
      <c r="AN48" s="85"/>
      <c r="AO48" s="85"/>
      <c r="AP48" s="85"/>
      <c r="AQ48" s="85"/>
      <c r="AR48" s="85"/>
      <c r="AS48" s="85"/>
    </row>
    <row r="49" spans="2:45" ht="13.5" customHeight="1" x14ac:dyDescent="0.15">
      <c r="B49" s="7" t="s">
        <v>15</v>
      </c>
      <c r="C49" s="9" t="str">
        <f t="shared" ref="C49:AG49" si="16">TEXT(C48,"aaa")</f>
        <v>月</v>
      </c>
      <c r="D49" s="9" t="str">
        <f t="shared" si="16"/>
        <v>火</v>
      </c>
      <c r="E49" s="9" t="str">
        <f t="shared" si="16"/>
        <v>水</v>
      </c>
      <c r="F49" s="15" t="str">
        <f t="shared" si="16"/>
        <v>木</v>
      </c>
      <c r="G49" s="9" t="str">
        <f t="shared" si="16"/>
        <v>金</v>
      </c>
      <c r="H49" s="9" t="str">
        <f t="shared" si="16"/>
        <v>土</v>
      </c>
      <c r="I49" s="9" t="str">
        <f t="shared" si="16"/>
        <v>日</v>
      </c>
      <c r="J49" s="9" t="str">
        <f t="shared" si="16"/>
        <v>月</v>
      </c>
      <c r="K49" s="9" t="str">
        <f t="shared" si="16"/>
        <v>火</v>
      </c>
      <c r="L49" s="9" t="str">
        <f t="shared" si="16"/>
        <v>水</v>
      </c>
      <c r="M49" s="9" t="str">
        <f t="shared" si="16"/>
        <v>木</v>
      </c>
      <c r="N49" s="9" t="str">
        <f t="shared" si="16"/>
        <v>金</v>
      </c>
      <c r="O49" s="9" t="str">
        <f t="shared" si="16"/>
        <v>土</v>
      </c>
      <c r="P49" s="9" t="str">
        <f t="shared" si="16"/>
        <v>日</v>
      </c>
      <c r="Q49" s="9" t="str">
        <f t="shared" si="16"/>
        <v>月</v>
      </c>
      <c r="R49" s="9" t="str">
        <f t="shared" si="16"/>
        <v>火</v>
      </c>
      <c r="S49" s="9" t="str">
        <f t="shared" si="16"/>
        <v>水</v>
      </c>
      <c r="T49" s="9" t="str">
        <f t="shared" si="16"/>
        <v>木</v>
      </c>
      <c r="U49" s="9" t="str">
        <f t="shared" si="16"/>
        <v>金</v>
      </c>
      <c r="V49" s="9" t="str">
        <f t="shared" si="16"/>
        <v>土</v>
      </c>
      <c r="W49" s="9" t="str">
        <f t="shared" si="16"/>
        <v>日</v>
      </c>
      <c r="X49" s="9" t="str">
        <f t="shared" si="16"/>
        <v>月</v>
      </c>
      <c r="Y49" s="9" t="str">
        <f t="shared" si="16"/>
        <v>火</v>
      </c>
      <c r="Z49" s="9" t="str">
        <f t="shared" si="16"/>
        <v>水</v>
      </c>
      <c r="AA49" s="9" t="str">
        <f t="shared" si="16"/>
        <v>木</v>
      </c>
      <c r="AB49" s="9" t="str">
        <f t="shared" si="16"/>
        <v>金</v>
      </c>
      <c r="AC49" s="9" t="str">
        <f t="shared" si="16"/>
        <v>土</v>
      </c>
      <c r="AD49" s="9" t="str">
        <f t="shared" si="16"/>
        <v>日</v>
      </c>
      <c r="AE49" s="9" t="str">
        <f t="shared" si="16"/>
        <v>月</v>
      </c>
      <c r="AF49" s="9" t="str">
        <f t="shared" si="16"/>
        <v>火</v>
      </c>
      <c r="AG49" s="9" t="str">
        <f t="shared" si="16"/>
        <v>水</v>
      </c>
      <c r="AH49" s="86">
        <f>COUNTIF(C52:AG52,"－")+COUNTIF(C52:AG52,"対象外")</f>
        <v>0</v>
      </c>
      <c r="AI49" s="89" t="s">
        <v>16</v>
      </c>
      <c r="AJ49" s="92" t="s">
        <v>17</v>
      </c>
      <c r="AK49" s="96" t="s">
        <v>16</v>
      </c>
      <c r="AL49" s="99" t="s">
        <v>18</v>
      </c>
      <c r="AM49" s="82">
        <f>COUNT(C48:AG48)</f>
        <v>31</v>
      </c>
      <c r="AN49" s="84">
        <f>AM49-AH49</f>
        <v>31</v>
      </c>
      <c r="AO49" s="84">
        <f>'別紙１ (32ヶ月以内シート１)'!AO65+SUM(AN$7:AN53)</f>
        <v>426</v>
      </c>
      <c r="AP49" s="84">
        <f>COUNTIF(C52:AG52,"○")</f>
        <v>0</v>
      </c>
      <c r="AQ49" s="84">
        <f>'別紙１ (32ヶ月以内シート１)'!AQ65+SUM(AP$7:AP53)</f>
        <v>0</v>
      </c>
      <c r="AR49" s="84">
        <f>COUNTIF(C53:AG53,"○")</f>
        <v>0</v>
      </c>
      <c r="AS49" s="84">
        <f>'別紙１ (32ヶ月以内シート１)'!AS65+SUM(AR$7:AR53)</f>
        <v>0</v>
      </c>
    </row>
    <row r="50" spans="2:45" ht="35.25" customHeight="1" x14ac:dyDescent="0.15">
      <c r="B50" s="76" t="s">
        <v>19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87"/>
      <c r="AI50" s="90"/>
      <c r="AJ50" s="93"/>
      <c r="AK50" s="96"/>
      <c r="AL50" s="99"/>
      <c r="AM50" s="101"/>
      <c r="AN50" s="102"/>
      <c r="AO50" s="102"/>
      <c r="AP50" s="102"/>
      <c r="AQ50" s="102"/>
      <c r="AR50" s="102"/>
      <c r="AS50" s="102"/>
    </row>
    <row r="51" spans="2:45" s="11" customFormat="1" ht="50.25" customHeight="1" x14ac:dyDescent="0.15">
      <c r="B51" s="77"/>
      <c r="C51" s="30" t="str">
        <f t="shared" ref="C51:AG51" si="17">IFERROR(VLOOKUP(C48,祝日,3,FALSE),"")</f>
        <v/>
      </c>
      <c r="D51" s="30" t="str">
        <f t="shared" si="17"/>
        <v/>
      </c>
      <c r="E51" s="30" t="str">
        <f t="shared" si="17"/>
        <v/>
      </c>
      <c r="F51" s="31" t="str">
        <f t="shared" si="17"/>
        <v/>
      </c>
      <c r="G51" s="30" t="str">
        <f t="shared" si="17"/>
        <v/>
      </c>
      <c r="H51" s="30" t="str">
        <f t="shared" si="17"/>
        <v/>
      </c>
      <c r="I51" s="30" t="str">
        <f t="shared" si="17"/>
        <v/>
      </c>
      <c r="J51" s="30" t="str">
        <f t="shared" si="17"/>
        <v/>
      </c>
      <c r="K51" s="30" t="str">
        <f t="shared" si="17"/>
        <v/>
      </c>
      <c r="L51" s="30" t="str">
        <f t="shared" si="17"/>
        <v/>
      </c>
      <c r="M51" s="30" t="str">
        <f t="shared" si="17"/>
        <v/>
      </c>
      <c r="N51" s="30" t="str">
        <f t="shared" si="17"/>
        <v/>
      </c>
      <c r="O51" s="30" t="str">
        <f t="shared" si="17"/>
        <v/>
      </c>
      <c r="P51" s="30" t="str">
        <f t="shared" si="17"/>
        <v/>
      </c>
      <c r="Q51" s="30" t="str">
        <f t="shared" si="17"/>
        <v/>
      </c>
      <c r="R51" s="32" t="str">
        <f t="shared" si="17"/>
        <v/>
      </c>
      <c r="S51" s="30" t="str">
        <f t="shared" si="17"/>
        <v/>
      </c>
      <c r="T51" s="30" t="str">
        <f t="shared" si="17"/>
        <v/>
      </c>
      <c r="U51" s="30" t="str">
        <f t="shared" si="17"/>
        <v/>
      </c>
      <c r="V51" s="30" t="str">
        <f t="shared" si="17"/>
        <v/>
      </c>
      <c r="W51" s="30" t="str">
        <f t="shared" si="17"/>
        <v/>
      </c>
      <c r="X51" s="30" t="str">
        <f t="shared" si="17"/>
        <v/>
      </c>
      <c r="Y51" s="30" t="str">
        <f t="shared" si="17"/>
        <v/>
      </c>
      <c r="Z51" s="30" t="str">
        <f t="shared" si="17"/>
        <v/>
      </c>
      <c r="AA51" s="30" t="str">
        <f t="shared" si="17"/>
        <v/>
      </c>
      <c r="AB51" s="30" t="str">
        <f t="shared" si="17"/>
        <v/>
      </c>
      <c r="AC51" s="30" t="str">
        <f t="shared" si="17"/>
        <v/>
      </c>
      <c r="AD51" s="30" t="str">
        <f t="shared" si="17"/>
        <v/>
      </c>
      <c r="AE51" s="30" t="str">
        <f t="shared" si="17"/>
        <v/>
      </c>
      <c r="AF51" s="30" t="str">
        <f t="shared" si="17"/>
        <v/>
      </c>
      <c r="AG51" s="30" t="str">
        <f t="shared" si="17"/>
        <v/>
      </c>
      <c r="AH51" s="87"/>
      <c r="AI51" s="91"/>
      <c r="AJ51" s="94"/>
      <c r="AK51" s="97"/>
      <c r="AL51" s="100"/>
      <c r="AM51" s="101"/>
      <c r="AN51" s="102"/>
      <c r="AO51" s="102"/>
      <c r="AP51" s="102"/>
      <c r="AQ51" s="102"/>
      <c r="AR51" s="102"/>
      <c r="AS51" s="102"/>
    </row>
    <row r="52" spans="2:45" s="12" customFormat="1" x14ac:dyDescent="0.15">
      <c r="B52" s="7" t="s">
        <v>20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87"/>
      <c r="AI52" s="51">
        <f>AP49</f>
        <v>0</v>
      </c>
      <c r="AJ52" s="52">
        <f>IF(AN49=0,"－",AI52/AN49)</f>
        <v>0</v>
      </c>
      <c r="AK52" s="55">
        <f>AQ49</f>
        <v>0</v>
      </c>
      <c r="AL52" s="56">
        <f>IF(AO49=0,"－",AK52/AO49)</f>
        <v>0</v>
      </c>
      <c r="AM52" s="101"/>
      <c r="AN52" s="102"/>
      <c r="AO52" s="102"/>
      <c r="AP52" s="102"/>
      <c r="AQ52" s="102"/>
      <c r="AR52" s="102"/>
      <c r="AS52" s="102"/>
    </row>
    <row r="53" spans="2:45" s="12" customFormat="1" ht="14.25" thickBot="1" x14ac:dyDescent="0.2">
      <c r="B53" s="13" t="s">
        <v>21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88"/>
      <c r="AI53" s="53">
        <f>AR49</f>
        <v>0</v>
      </c>
      <c r="AJ53" s="54">
        <f>IF(AN49=0,"－",AI53/AN49)</f>
        <v>0</v>
      </c>
      <c r="AK53" s="57">
        <f>AS49</f>
        <v>0</v>
      </c>
      <c r="AL53" s="58">
        <f>IF(AO49=0,"－",AK53/AO49)</f>
        <v>0</v>
      </c>
      <c r="AM53" s="83"/>
      <c r="AN53" s="85"/>
      <c r="AO53" s="85"/>
      <c r="AP53" s="85"/>
      <c r="AQ53" s="85"/>
      <c r="AR53" s="85"/>
      <c r="AS53" s="85"/>
    </row>
    <row r="54" spans="2:45" ht="14.25" thickBot="1" x14ac:dyDescent="0.2">
      <c r="AS54" s="4"/>
    </row>
    <row r="55" spans="2:45" ht="13.5" customHeight="1" x14ac:dyDescent="0.15">
      <c r="B55" s="6" t="s">
        <v>3</v>
      </c>
      <c r="C55" s="64">
        <f>DATE(YEAR(C47),MONTH(C47)+1,DAY(C47))</f>
        <v>46023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103" t="s">
        <v>4</v>
      </c>
      <c r="AI55" s="69" t="s">
        <v>5</v>
      </c>
      <c r="AJ55" s="105"/>
      <c r="AK55" s="78" t="s">
        <v>6</v>
      </c>
      <c r="AL55" s="79"/>
      <c r="AM55" s="82" t="s">
        <v>7</v>
      </c>
      <c r="AN55" s="84" t="s">
        <v>8</v>
      </c>
      <c r="AO55" s="84" t="s">
        <v>9</v>
      </c>
      <c r="AP55" s="84" t="s">
        <v>10</v>
      </c>
      <c r="AQ55" s="84" t="s">
        <v>11</v>
      </c>
      <c r="AR55" s="84" t="s">
        <v>12</v>
      </c>
      <c r="AS55" s="84" t="s">
        <v>13</v>
      </c>
    </row>
    <row r="56" spans="2:45" x14ac:dyDescent="0.15">
      <c r="B56" s="7" t="s">
        <v>14</v>
      </c>
      <c r="C56" s="8">
        <f>DATE(YEAR(C55),MONTH(C55),DAY(C55))</f>
        <v>46023</v>
      </c>
      <c r="D56" s="8">
        <f t="shared" ref="D56:AG56" si="18">IF(MONTH(DATE(YEAR(C56),MONTH(C56),DAY(C56)+1))=MONTH($C55),DATE(YEAR(C56),MONTH(C56),DAY(C56)+1),"")</f>
        <v>46024</v>
      </c>
      <c r="E56" s="8">
        <f t="shared" si="18"/>
        <v>46025</v>
      </c>
      <c r="F56" s="14">
        <f t="shared" si="18"/>
        <v>46026</v>
      </c>
      <c r="G56" s="8">
        <f t="shared" si="18"/>
        <v>46027</v>
      </c>
      <c r="H56" s="8">
        <f t="shared" si="18"/>
        <v>46028</v>
      </c>
      <c r="I56" s="8">
        <f t="shared" si="18"/>
        <v>46029</v>
      </c>
      <c r="J56" s="8">
        <f t="shared" si="18"/>
        <v>46030</v>
      </c>
      <c r="K56" s="8">
        <f t="shared" si="18"/>
        <v>46031</v>
      </c>
      <c r="L56" s="8">
        <f t="shared" si="18"/>
        <v>46032</v>
      </c>
      <c r="M56" s="8">
        <f t="shared" si="18"/>
        <v>46033</v>
      </c>
      <c r="N56" s="8">
        <f t="shared" si="18"/>
        <v>46034</v>
      </c>
      <c r="O56" s="8">
        <f t="shared" si="18"/>
        <v>46035</v>
      </c>
      <c r="P56" s="8">
        <f t="shared" si="18"/>
        <v>46036</v>
      </c>
      <c r="Q56" s="8">
        <f t="shared" si="18"/>
        <v>46037</v>
      </c>
      <c r="R56" s="8">
        <f t="shared" si="18"/>
        <v>46038</v>
      </c>
      <c r="S56" s="8">
        <f t="shared" si="18"/>
        <v>46039</v>
      </c>
      <c r="T56" s="8">
        <f t="shared" si="18"/>
        <v>46040</v>
      </c>
      <c r="U56" s="8">
        <f t="shared" si="18"/>
        <v>46041</v>
      </c>
      <c r="V56" s="8">
        <f t="shared" si="18"/>
        <v>46042</v>
      </c>
      <c r="W56" s="8">
        <f t="shared" si="18"/>
        <v>46043</v>
      </c>
      <c r="X56" s="8">
        <f t="shared" si="18"/>
        <v>46044</v>
      </c>
      <c r="Y56" s="8">
        <f t="shared" si="18"/>
        <v>46045</v>
      </c>
      <c r="Z56" s="8">
        <f t="shared" si="18"/>
        <v>46046</v>
      </c>
      <c r="AA56" s="8">
        <f t="shared" si="18"/>
        <v>46047</v>
      </c>
      <c r="AB56" s="8">
        <f t="shared" si="18"/>
        <v>46048</v>
      </c>
      <c r="AC56" s="8">
        <f t="shared" si="18"/>
        <v>46049</v>
      </c>
      <c r="AD56" s="8">
        <f t="shared" si="18"/>
        <v>46050</v>
      </c>
      <c r="AE56" s="8">
        <f t="shared" si="18"/>
        <v>46051</v>
      </c>
      <c r="AF56" s="8">
        <f t="shared" si="18"/>
        <v>46052</v>
      </c>
      <c r="AG56" s="8">
        <f t="shared" si="18"/>
        <v>46053</v>
      </c>
      <c r="AH56" s="104"/>
      <c r="AI56" s="71"/>
      <c r="AJ56" s="106"/>
      <c r="AK56" s="80"/>
      <c r="AL56" s="81"/>
      <c r="AM56" s="83"/>
      <c r="AN56" s="85"/>
      <c r="AO56" s="85"/>
      <c r="AP56" s="85"/>
      <c r="AQ56" s="85"/>
      <c r="AR56" s="85"/>
      <c r="AS56" s="85"/>
    </row>
    <row r="57" spans="2:45" ht="13.5" customHeight="1" x14ac:dyDescent="0.15">
      <c r="B57" s="7" t="s">
        <v>15</v>
      </c>
      <c r="C57" s="9" t="str">
        <f t="shared" ref="C57:AG57" si="19">TEXT(C56,"aaa")</f>
        <v>木</v>
      </c>
      <c r="D57" s="9" t="str">
        <f t="shared" si="19"/>
        <v>金</v>
      </c>
      <c r="E57" s="9" t="str">
        <f t="shared" si="19"/>
        <v>土</v>
      </c>
      <c r="F57" s="15" t="str">
        <f t="shared" si="19"/>
        <v>日</v>
      </c>
      <c r="G57" s="9" t="str">
        <f t="shared" si="19"/>
        <v>月</v>
      </c>
      <c r="H57" s="9" t="str">
        <f t="shared" si="19"/>
        <v>火</v>
      </c>
      <c r="I57" s="9" t="str">
        <f t="shared" si="19"/>
        <v>水</v>
      </c>
      <c r="J57" s="9" t="str">
        <f t="shared" si="19"/>
        <v>木</v>
      </c>
      <c r="K57" s="9" t="str">
        <f t="shared" si="19"/>
        <v>金</v>
      </c>
      <c r="L57" s="9" t="str">
        <f t="shared" si="19"/>
        <v>土</v>
      </c>
      <c r="M57" s="9" t="str">
        <f t="shared" si="19"/>
        <v>日</v>
      </c>
      <c r="N57" s="9" t="str">
        <f t="shared" si="19"/>
        <v>月</v>
      </c>
      <c r="O57" s="9" t="str">
        <f t="shared" si="19"/>
        <v>火</v>
      </c>
      <c r="P57" s="9" t="str">
        <f t="shared" si="19"/>
        <v>水</v>
      </c>
      <c r="Q57" s="9" t="str">
        <f t="shared" si="19"/>
        <v>木</v>
      </c>
      <c r="R57" s="9" t="str">
        <f t="shared" si="19"/>
        <v>金</v>
      </c>
      <c r="S57" s="9" t="str">
        <f t="shared" si="19"/>
        <v>土</v>
      </c>
      <c r="T57" s="9" t="str">
        <f t="shared" si="19"/>
        <v>日</v>
      </c>
      <c r="U57" s="9" t="str">
        <f t="shared" si="19"/>
        <v>月</v>
      </c>
      <c r="V57" s="9" t="str">
        <f t="shared" si="19"/>
        <v>火</v>
      </c>
      <c r="W57" s="9" t="str">
        <f t="shared" si="19"/>
        <v>水</v>
      </c>
      <c r="X57" s="9" t="str">
        <f t="shared" si="19"/>
        <v>木</v>
      </c>
      <c r="Y57" s="9" t="str">
        <f t="shared" si="19"/>
        <v>金</v>
      </c>
      <c r="Z57" s="9" t="str">
        <f t="shared" si="19"/>
        <v>土</v>
      </c>
      <c r="AA57" s="9" t="str">
        <f t="shared" si="19"/>
        <v>日</v>
      </c>
      <c r="AB57" s="9" t="str">
        <f t="shared" si="19"/>
        <v>月</v>
      </c>
      <c r="AC57" s="9" t="str">
        <f t="shared" si="19"/>
        <v>火</v>
      </c>
      <c r="AD57" s="9" t="str">
        <f t="shared" si="19"/>
        <v>水</v>
      </c>
      <c r="AE57" s="9" t="str">
        <f t="shared" si="19"/>
        <v>木</v>
      </c>
      <c r="AF57" s="9" t="str">
        <f t="shared" si="19"/>
        <v>金</v>
      </c>
      <c r="AG57" s="9" t="str">
        <f t="shared" si="19"/>
        <v>土</v>
      </c>
      <c r="AH57" s="86">
        <f>COUNTIF(C60:AG60,"－")+COUNTIF(C60:AG60,"対象外")</f>
        <v>0</v>
      </c>
      <c r="AI57" s="89" t="s">
        <v>16</v>
      </c>
      <c r="AJ57" s="92" t="s">
        <v>17</v>
      </c>
      <c r="AK57" s="96" t="s">
        <v>16</v>
      </c>
      <c r="AL57" s="99" t="s">
        <v>18</v>
      </c>
      <c r="AM57" s="82">
        <f>COUNT(C56:AG56)</f>
        <v>31</v>
      </c>
      <c r="AN57" s="84">
        <f>AM57-AH57</f>
        <v>31</v>
      </c>
      <c r="AO57" s="84">
        <f>'別紙１ (32ヶ月以内シート１)'!AO65+SUM(AN$7:AN61)</f>
        <v>457</v>
      </c>
      <c r="AP57" s="84">
        <f>COUNTIF(C60:AG60,"○")</f>
        <v>0</v>
      </c>
      <c r="AQ57" s="84">
        <f>'別紙１ (32ヶ月以内シート１)'!AQ65+SUM(AP$7:AP61)</f>
        <v>0</v>
      </c>
      <c r="AR57" s="84">
        <f>COUNTIF(C61:AG61,"○")</f>
        <v>0</v>
      </c>
      <c r="AS57" s="84">
        <f>'別紙１ (32ヶ月以内シート１)'!AS65+SUM(AR$7:AR61)</f>
        <v>0</v>
      </c>
    </row>
    <row r="58" spans="2:45" ht="35.25" customHeight="1" x14ac:dyDescent="0.15">
      <c r="B58" s="76" t="s">
        <v>19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87"/>
      <c r="AI58" s="90"/>
      <c r="AJ58" s="93"/>
      <c r="AK58" s="96"/>
      <c r="AL58" s="99"/>
      <c r="AM58" s="101"/>
      <c r="AN58" s="102"/>
      <c r="AO58" s="102"/>
      <c r="AP58" s="102"/>
      <c r="AQ58" s="102"/>
      <c r="AR58" s="102"/>
      <c r="AS58" s="102"/>
    </row>
    <row r="59" spans="2:45" s="11" customFormat="1" ht="50.25" customHeight="1" x14ac:dyDescent="0.15">
      <c r="B59" s="77"/>
      <c r="C59" s="30" t="str">
        <f t="shared" ref="C59:AG59" si="20">IFERROR(VLOOKUP(C56,祝日,3,FALSE),"")</f>
        <v>元日</v>
      </c>
      <c r="D59" s="30" t="str">
        <f t="shared" si="20"/>
        <v/>
      </c>
      <c r="E59" s="30" t="str">
        <f t="shared" si="20"/>
        <v/>
      </c>
      <c r="F59" s="31" t="str">
        <f t="shared" si="20"/>
        <v/>
      </c>
      <c r="G59" s="30" t="str">
        <f t="shared" si="20"/>
        <v/>
      </c>
      <c r="H59" s="30" t="str">
        <f t="shared" si="20"/>
        <v/>
      </c>
      <c r="I59" s="30" t="str">
        <f t="shared" si="20"/>
        <v/>
      </c>
      <c r="J59" s="30" t="str">
        <f t="shared" si="20"/>
        <v/>
      </c>
      <c r="K59" s="30" t="str">
        <f t="shared" si="20"/>
        <v/>
      </c>
      <c r="L59" s="30" t="str">
        <f t="shared" si="20"/>
        <v/>
      </c>
      <c r="M59" s="30" t="str">
        <f t="shared" si="20"/>
        <v/>
      </c>
      <c r="N59" s="30" t="str">
        <f t="shared" si="20"/>
        <v>成人の日</v>
      </c>
      <c r="O59" s="30" t="str">
        <f t="shared" si="20"/>
        <v/>
      </c>
      <c r="P59" s="30" t="str">
        <f t="shared" si="20"/>
        <v/>
      </c>
      <c r="Q59" s="30" t="str">
        <f t="shared" si="20"/>
        <v/>
      </c>
      <c r="R59" s="32" t="str">
        <f t="shared" si="20"/>
        <v/>
      </c>
      <c r="S59" s="30" t="str">
        <f t="shared" si="20"/>
        <v/>
      </c>
      <c r="T59" s="30" t="str">
        <f t="shared" si="20"/>
        <v/>
      </c>
      <c r="U59" s="30" t="str">
        <f t="shared" si="20"/>
        <v/>
      </c>
      <c r="V59" s="30" t="str">
        <f t="shared" si="20"/>
        <v/>
      </c>
      <c r="W59" s="30" t="str">
        <f t="shared" si="20"/>
        <v/>
      </c>
      <c r="X59" s="30" t="str">
        <f t="shared" si="20"/>
        <v/>
      </c>
      <c r="Y59" s="30" t="str">
        <f t="shared" si="20"/>
        <v/>
      </c>
      <c r="Z59" s="30" t="str">
        <f t="shared" si="20"/>
        <v/>
      </c>
      <c r="AA59" s="30" t="str">
        <f t="shared" si="20"/>
        <v/>
      </c>
      <c r="AB59" s="30" t="str">
        <f t="shared" si="20"/>
        <v/>
      </c>
      <c r="AC59" s="30" t="str">
        <f t="shared" si="20"/>
        <v/>
      </c>
      <c r="AD59" s="30" t="str">
        <f t="shared" si="20"/>
        <v/>
      </c>
      <c r="AE59" s="30" t="str">
        <f t="shared" si="20"/>
        <v/>
      </c>
      <c r="AF59" s="30" t="str">
        <f t="shared" si="20"/>
        <v/>
      </c>
      <c r="AG59" s="30" t="str">
        <f t="shared" si="20"/>
        <v/>
      </c>
      <c r="AH59" s="87"/>
      <c r="AI59" s="91"/>
      <c r="AJ59" s="94"/>
      <c r="AK59" s="97"/>
      <c r="AL59" s="100"/>
      <c r="AM59" s="101"/>
      <c r="AN59" s="102"/>
      <c r="AO59" s="102"/>
      <c r="AP59" s="102"/>
      <c r="AQ59" s="102"/>
      <c r="AR59" s="102"/>
      <c r="AS59" s="102"/>
    </row>
    <row r="60" spans="2:45" s="12" customFormat="1" x14ac:dyDescent="0.15">
      <c r="B60" s="7" t="s">
        <v>20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87"/>
      <c r="AI60" s="51">
        <f>AP57</f>
        <v>0</v>
      </c>
      <c r="AJ60" s="52">
        <f>IF(AN57=0,"－",AI60/AN57)</f>
        <v>0</v>
      </c>
      <c r="AK60" s="55">
        <f>AQ57</f>
        <v>0</v>
      </c>
      <c r="AL60" s="56">
        <f>IF(AO57=0,"－",AK60/AO57)</f>
        <v>0</v>
      </c>
      <c r="AM60" s="101"/>
      <c r="AN60" s="102"/>
      <c r="AO60" s="102"/>
      <c r="AP60" s="102"/>
      <c r="AQ60" s="102"/>
      <c r="AR60" s="102"/>
      <c r="AS60" s="102"/>
    </row>
    <row r="61" spans="2:45" s="12" customFormat="1" ht="14.25" thickBot="1" x14ac:dyDescent="0.2">
      <c r="B61" s="13" t="s">
        <v>21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88"/>
      <c r="AI61" s="53">
        <f>AR57</f>
        <v>0</v>
      </c>
      <c r="AJ61" s="54">
        <f>IF(AN57=0,"－",AI61/AN57)</f>
        <v>0</v>
      </c>
      <c r="AK61" s="57">
        <f>AS57</f>
        <v>0</v>
      </c>
      <c r="AL61" s="58">
        <f>IF(AO57=0,"－",AK61/AO57)</f>
        <v>0</v>
      </c>
      <c r="AM61" s="83"/>
      <c r="AN61" s="85"/>
      <c r="AO61" s="85"/>
      <c r="AP61" s="85"/>
      <c r="AQ61" s="85"/>
      <c r="AR61" s="85"/>
      <c r="AS61" s="85"/>
    </row>
    <row r="62" spans="2:45" ht="14.25" thickBot="1" x14ac:dyDescent="0.2">
      <c r="AS62" s="4"/>
    </row>
    <row r="63" spans="2:45" ht="13.5" customHeight="1" x14ac:dyDescent="0.15">
      <c r="B63" s="6" t="s">
        <v>3</v>
      </c>
      <c r="C63" s="64">
        <f>DATE(YEAR(C55),MONTH(C55)+1,DAY(C55))</f>
        <v>46054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103" t="s">
        <v>4</v>
      </c>
      <c r="AI63" s="69" t="s">
        <v>5</v>
      </c>
      <c r="AJ63" s="105"/>
      <c r="AK63" s="78" t="s">
        <v>6</v>
      </c>
      <c r="AL63" s="79"/>
      <c r="AM63" s="82" t="s">
        <v>7</v>
      </c>
      <c r="AN63" s="84" t="s">
        <v>8</v>
      </c>
      <c r="AO63" s="84" t="s">
        <v>9</v>
      </c>
      <c r="AP63" s="84" t="s">
        <v>10</v>
      </c>
      <c r="AQ63" s="84" t="s">
        <v>11</v>
      </c>
      <c r="AR63" s="84" t="s">
        <v>12</v>
      </c>
      <c r="AS63" s="84" t="s">
        <v>13</v>
      </c>
    </row>
    <row r="64" spans="2:45" x14ac:dyDescent="0.15">
      <c r="B64" s="7" t="s">
        <v>14</v>
      </c>
      <c r="C64" s="8">
        <f>DATE(YEAR(C63),MONTH(C63),DAY(C63))</f>
        <v>46054</v>
      </c>
      <c r="D64" s="8">
        <f t="shared" ref="D64:AG64" si="21">IF(MONTH(DATE(YEAR(C64),MONTH(C64),DAY(C64)+1))=MONTH($C63),DATE(YEAR(C64),MONTH(C64),DAY(C64)+1),"")</f>
        <v>46055</v>
      </c>
      <c r="E64" s="8">
        <f t="shared" si="21"/>
        <v>46056</v>
      </c>
      <c r="F64" s="14">
        <f t="shared" si="21"/>
        <v>46057</v>
      </c>
      <c r="G64" s="8">
        <f t="shared" si="21"/>
        <v>46058</v>
      </c>
      <c r="H64" s="8">
        <f t="shared" si="21"/>
        <v>46059</v>
      </c>
      <c r="I64" s="8">
        <f t="shared" si="21"/>
        <v>46060</v>
      </c>
      <c r="J64" s="8">
        <f t="shared" si="21"/>
        <v>46061</v>
      </c>
      <c r="K64" s="8">
        <f t="shared" si="21"/>
        <v>46062</v>
      </c>
      <c r="L64" s="8">
        <f t="shared" si="21"/>
        <v>46063</v>
      </c>
      <c r="M64" s="8">
        <f t="shared" si="21"/>
        <v>46064</v>
      </c>
      <c r="N64" s="8">
        <f t="shared" si="21"/>
        <v>46065</v>
      </c>
      <c r="O64" s="8">
        <f t="shared" si="21"/>
        <v>46066</v>
      </c>
      <c r="P64" s="8">
        <f t="shared" si="21"/>
        <v>46067</v>
      </c>
      <c r="Q64" s="8">
        <f t="shared" si="21"/>
        <v>46068</v>
      </c>
      <c r="R64" s="8">
        <f t="shared" si="21"/>
        <v>46069</v>
      </c>
      <c r="S64" s="8">
        <f t="shared" si="21"/>
        <v>46070</v>
      </c>
      <c r="T64" s="8">
        <f t="shared" si="21"/>
        <v>46071</v>
      </c>
      <c r="U64" s="8">
        <f t="shared" si="21"/>
        <v>46072</v>
      </c>
      <c r="V64" s="8">
        <f t="shared" si="21"/>
        <v>46073</v>
      </c>
      <c r="W64" s="8">
        <f t="shared" si="21"/>
        <v>46074</v>
      </c>
      <c r="X64" s="8">
        <f t="shared" si="21"/>
        <v>46075</v>
      </c>
      <c r="Y64" s="8">
        <f t="shared" si="21"/>
        <v>46076</v>
      </c>
      <c r="Z64" s="8">
        <f t="shared" si="21"/>
        <v>46077</v>
      </c>
      <c r="AA64" s="8">
        <f t="shared" si="21"/>
        <v>46078</v>
      </c>
      <c r="AB64" s="8">
        <f t="shared" si="21"/>
        <v>46079</v>
      </c>
      <c r="AC64" s="8">
        <f t="shared" si="21"/>
        <v>46080</v>
      </c>
      <c r="AD64" s="8">
        <f t="shared" si="21"/>
        <v>46081</v>
      </c>
      <c r="AE64" s="8" t="str">
        <f t="shared" si="21"/>
        <v/>
      </c>
      <c r="AF64" s="8" t="e">
        <f t="shared" si="21"/>
        <v>#VALUE!</v>
      </c>
      <c r="AG64" s="8" t="e">
        <f t="shared" si="21"/>
        <v>#VALUE!</v>
      </c>
      <c r="AH64" s="104"/>
      <c r="AI64" s="71"/>
      <c r="AJ64" s="106"/>
      <c r="AK64" s="80"/>
      <c r="AL64" s="81"/>
      <c r="AM64" s="83"/>
      <c r="AN64" s="85"/>
      <c r="AO64" s="85"/>
      <c r="AP64" s="85"/>
      <c r="AQ64" s="85"/>
      <c r="AR64" s="85"/>
      <c r="AS64" s="85"/>
    </row>
    <row r="65" spans="1:45" ht="13.5" customHeight="1" x14ac:dyDescent="0.15">
      <c r="B65" s="7" t="s">
        <v>15</v>
      </c>
      <c r="C65" s="9" t="str">
        <f t="shared" ref="C65:AG65" si="22">TEXT(C64,"aaa")</f>
        <v>日</v>
      </c>
      <c r="D65" s="9" t="str">
        <f t="shared" si="22"/>
        <v>月</v>
      </c>
      <c r="E65" s="9" t="str">
        <f t="shared" si="22"/>
        <v>火</v>
      </c>
      <c r="F65" s="15" t="str">
        <f t="shared" si="22"/>
        <v>水</v>
      </c>
      <c r="G65" s="9" t="str">
        <f t="shared" si="22"/>
        <v>木</v>
      </c>
      <c r="H65" s="9" t="str">
        <f t="shared" si="22"/>
        <v>金</v>
      </c>
      <c r="I65" s="9" t="str">
        <f t="shared" si="22"/>
        <v>土</v>
      </c>
      <c r="J65" s="9" t="str">
        <f t="shared" si="22"/>
        <v>日</v>
      </c>
      <c r="K65" s="9" t="str">
        <f t="shared" si="22"/>
        <v>月</v>
      </c>
      <c r="L65" s="9" t="str">
        <f t="shared" si="22"/>
        <v>火</v>
      </c>
      <c r="M65" s="9" t="str">
        <f t="shared" si="22"/>
        <v>水</v>
      </c>
      <c r="N65" s="9" t="str">
        <f t="shared" si="22"/>
        <v>木</v>
      </c>
      <c r="O65" s="9" t="str">
        <f t="shared" si="22"/>
        <v>金</v>
      </c>
      <c r="P65" s="9" t="str">
        <f t="shared" si="22"/>
        <v>土</v>
      </c>
      <c r="Q65" s="9" t="str">
        <f t="shared" si="22"/>
        <v>日</v>
      </c>
      <c r="R65" s="9" t="str">
        <f t="shared" si="22"/>
        <v>月</v>
      </c>
      <c r="S65" s="9" t="str">
        <f t="shared" si="22"/>
        <v>火</v>
      </c>
      <c r="T65" s="9" t="str">
        <f t="shared" si="22"/>
        <v>水</v>
      </c>
      <c r="U65" s="9" t="str">
        <f t="shared" si="22"/>
        <v>木</v>
      </c>
      <c r="V65" s="9" t="str">
        <f t="shared" si="22"/>
        <v>金</v>
      </c>
      <c r="W65" s="9" t="str">
        <f t="shared" si="22"/>
        <v>土</v>
      </c>
      <c r="X65" s="9" t="str">
        <f t="shared" si="22"/>
        <v>日</v>
      </c>
      <c r="Y65" s="9" t="str">
        <f t="shared" si="22"/>
        <v>月</v>
      </c>
      <c r="Z65" s="9" t="str">
        <f t="shared" si="22"/>
        <v>火</v>
      </c>
      <c r="AA65" s="9" t="str">
        <f t="shared" si="22"/>
        <v>水</v>
      </c>
      <c r="AB65" s="9" t="str">
        <f t="shared" si="22"/>
        <v>木</v>
      </c>
      <c r="AC65" s="9" t="str">
        <f t="shared" si="22"/>
        <v>金</v>
      </c>
      <c r="AD65" s="9" t="str">
        <f t="shared" si="22"/>
        <v>土</v>
      </c>
      <c r="AE65" s="9" t="str">
        <f t="shared" si="22"/>
        <v/>
      </c>
      <c r="AF65" s="9" t="e">
        <f t="shared" si="22"/>
        <v>#VALUE!</v>
      </c>
      <c r="AG65" s="9" t="e">
        <f t="shared" si="22"/>
        <v>#VALUE!</v>
      </c>
      <c r="AH65" s="86">
        <f>COUNTIF(C68:AG68,"－")+COUNTIF(C68:AG68,"対象外")</f>
        <v>0</v>
      </c>
      <c r="AI65" s="89" t="s">
        <v>16</v>
      </c>
      <c r="AJ65" s="92" t="s">
        <v>17</v>
      </c>
      <c r="AK65" s="96" t="s">
        <v>16</v>
      </c>
      <c r="AL65" s="99" t="s">
        <v>18</v>
      </c>
      <c r="AM65" s="82">
        <f>COUNT(C64:AG64)</f>
        <v>28</v>
      </c>
      <c r="AN65" s="84">
        <f>AM65-AH65</f>
        <v>28</v>
      </c>
      <c r="AO65" s="84">
        <f>'別紙１ (32ヶ月以内シート１)'!AO65+SUM(AN$7:AN69)</f>
        <v>485</v>
      </c>
      <c r="AP65" s="84">
        <f>COUNTIF(C68:AG68,"○")</f>
        <v>0</v>
      </c>
      <c r="AQ65" s="84">
        <f>'別紙１ (32ヶ月以内シート１)'!AQ65+SUM(AP$7:AP69)</f>
        <v>0</v>
      </c>
      <c r="AR65" s="84">
        <f>COUNTIF(C69:AG69,"○")</f>
        <v>0</v>
      </c>
      <c r="AS65" s="84">
        <f>'別紙１ (32ヶ月以内シート１)'!AS65+SUM(AR$7:AR69)</f>
        <v>0</v>
      </c>
    </row>
    <row r="66" spans="1:45" ht="35.25" customHeight="1" x14ac:dyDescent="0.15">
      <c r="B66" s="76" t="s">
        <v>19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87"/>
      <c r="AI66" s="90"/>
      <c r="AJ66" s="93"/>
      <c r="AK66" s="96"/>
      <c r="AL66" s="99"/>
      <c r="AM66" s="101"/>
      <c r="AN66" s="102"/>
      <c r="AO66" s="102"/>
      <c r="AP66" s="102"/>
      <c r="AQ66" s="102"/>
      <c r="AR66" s="102"/>
      <c r="AS66" s="102"/>
    </row>
    <row r="67" spans="1:45" s="11" customFormat="1" ht="50.25" customHeight="1" x14ac:dyDescent="0.15">
      <c r="B67" s="77"/>
      <c r="C67" s="30" t="str">
        <f t="shared" ref="C67:AG67" si="23">IFERROR(VLOOKUP(C64,祝日,3,FALSE),"")</f>
        <v/>
      </c>
      <c r="D67" s="30" t="str">
        <f t="shared" si="23"/>
        <v/>
      </c>
      <c r="E67" s="30" t="str">
        <f t="shared" si="23"/>
        <v/>
      </c>
      <c r="F67" s="31" t="str">
        <f t="shared" si="23"/>
        <v/>
      </c>
      <c r="G67" s="30" t="str">
        <f t="shared" si="23"/>
        <v/>
      </c>
      <c r="H67" s="30" t="str">
        <f t="shared" si="23"/>
        <v/>
      </c>
      <c r="I67" s="30" t="str">
        <f t="shared" si="23"/>
        <v/>
      </c>
      <c r="J67" s="30" t="str">
        <f t="shared" si="23"/>
        <v/>
      </c>
      <c r="K67" s="30" t="str">
        <f t="shared" si="23"/>
        <v/>
      </c>
      <c r="L67" s="30" t="str">
        <f t="shared" si="23"/>
        <v/>
      </c>
      <c r="M67" s="30" t="str">
        <f t="shared" si="23"/>
        <v>建国記念の日</v>
      </c>
      <c r="N67" s="30" t="str">
        <f t="shared" si="23"/>
        <v/>
      </c>
      <c r="O67" s="30" t="str">
        <f t="shared" si="23"/>
        <v/>
      </c>
      <c r="P67" s="30" t="str">
        <f t="shared" si="23"/>
        <v/>
      </c>
      <c r="Q67" s="30" t="str">
        <f t="shared" si="23"/>
        <v/>
      </c>
      <c r="R67" s="32" t="str">
        <f t="shared" si="23"/>
        <v/>
      </c>
      <c r="S67" s="30" t="str">
        <f t="shared" si="23"/>
        <v/>
      </c>
      <c r="T67" s="30" t="str">
        <f t="shared" si="23"/>
        <v/>
      </c>
      <c r="U67" s="30" t="str">
        <f t="shared" si="23"/>
        <v/>
      </c>
      <c r="V67" s="30" t="str">
        <f t="shared" si="23"/>
        <v/>
      </c>
      <c r="W67" s="30" t="str">
        <f t="shared" si="23"/>
        <v/>
      </c>
      <c r="X67" s="30" t="str">
        <f t="shared" si="23"/>
        <v/>
      </c>
      <c r="Y67" s="30" t="str">
        <f t="shared" si="23"/>
        <v>天皇誕生日</v>
      </c>
      <c r="Z67" s="30" t="str">
        <f t="shared" si="23"/>
        <v/>
      </c>
      <c r="AA67" s="30" t="str">
        <f t="shared" si="23"/>
        <v/>
      </c>
      <c r="AB67" s="30" t="str">
        <f t="shared" si="23"/>
        <v/>
      </c>
      <c r="AC67" s="30" t="str">
        <f t="shared" si="23"/>
        <v/>
      </c>
      <c r="AD67" s="30" t="str">
        <f t="shared" si="23"/>
        <v/>
      </c>
      <c r="AE67" s="30" t="str">
        <f t="shared" si="23"/>
        <v/>
      </c>
      <c r="AF67" s="30" t="str">
        <f t="shared" si="23"/>
        <v/>
      </c>
      <c r="AG67" s="30" t="str">
        <f t="shared" si="23"/>
        <v/>
      </c>
      <c r="AH67" s="87"/>
      <c r="AI67" s="91"/>
      <c r="AJ67" s="94"/>
      <c r="AK67" s="97"/>
      <c r="AL67" s="100"/>
      <c r="AM67" s="101"/>
      <c r="AN67" s="102"/>
      <c r="AO67" s="102"/>
      <c r="AP67" s="102"/>
      <c r="AQ67" s="102"/>
      <c r="AR67" s="102"/>
      <c r="AS67" s="102"/>
    </row>
    <row r="68" spans="1:45" s="12" customFormat="1" x14ac:dyDescent="0.15">
      <c r="B68" s="7" t="s">
        <v>20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87"/>
      <c r="AI68" s="51">
        <f>AP65</f>
        <v>0</v>
      </c>
      <c r="AJ68" s="52">
        <f>IF(AN65=0,"－",AI68/AN65)</f>
        <v>0</v>
      </c>
      <c r="AK68" s="55">
        <f>AQ65</f>
        <v>0</v>
      </c>
      <c r="AL68" s="56">
        <f>IF(AO65=0,"－",AK68/AO65)</f>
        <v>0</v>
      </c>
      <c r="AM68" s="101"/>
      <c r="AN68" s="102"/>
      <c r="AO68" s="102"/>
      <c r="AP68" s="102"/>
      <c r="AQ68" s="102"/>
      <c r="AR68" s="102"/>
      <c r="AS68" s="102"/>
    </row>
    <row r="69" spans="1:45" s="12" customFormat="1" ht="14.25" thickBot="1" x14ac:dyDescent="0.2">
      <c r="B69" s="13" t="s">
        <v>21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88"/>
      <c r="AI69" s="53">
        <f>AR65</f>
        <v>0</v>
      </c>
      <c r="AJ69" s="54">
        <f>IF(AN65=0,"－",AI69/AN65)</f>
        <v>0</v>
      </c>
      <c r="AK69" s="57">
        <f>AS65</f>
        <v>0</v>
      </c>
      <c r="AL69" s="58">
        <f>IF(AO65=0,"－",AK69/AO65)</f>
        <v>0</v>
      </c>
      <c r="AM69" s="83"/>
      <c r="AN69" s="85"/>
      <c r="AO69" s="85"/>
      <c r="AP69" s="85"/>
      <c r="AQ69" s="85"/>
      <c r="AR69" s="85"/>
      <c r="AS69" s="85"/>
    </row>
    <row r="70" spans="1:45" s="12" customFormat="1" x14ac:dyDescent="0.15">
      <c r="A70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/>
      <c r="AI70"/>
      <c r="AJ70"/>
      <c r="AK70"/>
      <c r="AL70"/>
      <c r="AM70" s="4"/>
      <c r="AN70" s="4"/>
      <c r="AO70" s="4"/>
      <c r="AP70" s="4"/>
      <c r="AQ70" s="4"/>
      <c r="AR70" s="4"/>
      <c r="AS70" s="4"/>
    </row>
    <row r="71" spans="1:45" s="12" customFormat="1" x14ac:dyDescent="0.15">
      <c r="A7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/>
      <c r="AI71"/>
      <c r="AJ71"/>
      <c r="AK71"/>
      <c r="AL71"/>
      <c r="AM71" s="4"/>
      <c r="AN71" s="4"/>
      <c r="AO71" s="4"/>
      <c r="AP71" s="4"/>
      <c r="AQ71" s="4"/>
      <c r="AR71" s="4"/>
      <c r="AS71" s="4"/>
    </row>
    <row r="72" spans="1:45" ht="13.5" customHeight="1" x14ac:dyDescent="0.15">
      <c r="AD72" s="12"/>
      <c r="AE72" s="12"/>
      <c r="AF72" s="12"/>
      <c r="AG72" s="12"/>
      <c r="AH72" s="12"/>
      <c r="AI72" s="12"/>
      <c r="AJ72" s="12"/>
      <c r="AK72" s="39"/>
      <c r="AL72" s="39"/>
    </row>
    <row r="73" spans="1:45" x14ac:dyDescent="0.15">
      <c r="A73" s="16"/>
    </row>
    <row r="74" spans="1:45" x14ac:dyDescent="0.15">
      <c r="AL74" s="17"/>
    </row>
    <row r="75" spans="1:45" x14ac:dyDescent="0.15">
      <c r="A75" s="16"/>
      <c r="Z75" s="33"/>
      <c r="AA75" s="33"/>
      <c r="AB75" s="33"/>
      <c r="AC75" s="33"/>
      <c r="AD75" s="40"/>
      <c r="AE75" s="40"/>
      <c r="AF75" s="40"/>
      <c r="AG75" s="40"/>
      <c r="AH75" s="40"/>
      <c r="AI75" s="40"/>
      <c r="AJ75" s="40"/>
      <c r="AK75" s="40"/>
      <c r="AL75" s="40"/>
    </row>
    <row r="76" spans="1:45" x14ac:dyDescent="0.15">
      <c r="A76" s="16"/>
      <c r="AH76" s="16"/>
      <c r="AI76" s="16"/>
      <c r="AJ76" s="16"/>
      <c r="AK76" s="16"/>
      <c r="AL76" s="16"/>
    </row>
    <row r="77" spans="1:45" x14ac:dyDescent="0.15">
      <c r="AS77" s="4"/>
    </row>
    <row r="78" spans="1:45" x14ac:dyDescent="0.15">
      <c r="AH78" s="16"/>
    </row>
    <row r="79" spans="1:45" x14ac:dyDescent="0.15">
      <c r="A79" s="16"/>
      <c r="AH79" s="16"/>
      <c r="AI79" s="16"/>
      <c r="AJ79" s="16"/>
      <c r="AK79" s="16"/>
      <c r="AL79" s="16"/>
    </row>
    <row r="80" spans="1:45" x14ac:dyDescent="0.15">
      <c r="A80" s="16"/>
      <c r="AH80" s="16"/>
      <c r="AI80" s="16"/>
      <c r="AJ80" s="16"/>
      <c r="AK80" s="16"/>
      <c r="AL80" s="16"/>
    </row>
    <row r="81" spans="1:38" ht="13.5" customHeight="1" x14ac:dyDescent="0.15">
      <c r="A81" s="16"/>
      <c r="AD81" s="18"/>
      <c r="AH81" s="16"/>
      <c r="AI81" s="16"/>
      <c r="AJ81" s="16"/>
      <c r="AK81" s="123"/>
      <c r="AL81" s="123"/>
    </row>
    <row r="82" spans="1:38" x14ac:dyDescent="0.15">
      <c r="A82" s="16"/>
      <c r="AD82" s="18"/>
      <c r="AE82" s="21"/>
      <c r="AF82" s="21"/>
      <c r="AG82" s="21"/>
      <c r="AH82" s="22"/>
      <c r="AI82" s="22"/>
      <c r="AJ82" s="22"/>
      <c r="AK82" s="16"/>
      <c r="AL82" s="16"/>
    </row>
    <row r="83" spans="1:38" x14ac:dyDescent="0.15">
      <c r="AD83" s="18"/>
      <c r="AE83" s="21"/>
      <c r="AF83" s="21"/>
      <c r="AG83" s="21"/>
      <c r="AH83" s="22"/>
      <c r="AI83" s="22"/>
      <c r="AJ83" s="22"/>
    </row>
    <row r="84" spans="1:38" x14ac:dyDescent="0.15">
      <c r="AD84" s="18"/>
    </row>
    <row r="85" spans="1:38" x14ac:dyDescent="0.15">
      <c r="AH85" s="19"/>
    </row>
    <row r="88" spans="1:38" ht="13.5" customHeight="1" x14ac:dyDescent="0.15"/>
    <row r="95" spans="1:38" ht="13.5" customHeight="1" x14ac:dyDescent="0.15"/>
    <row r="102" ht="13.5" customHeight="1" x14ac:dyDescent="0.15"/>
    <row r="109" ht="13.5" customHeight="1" x14ac:dyDescent="0.15"/>
  </sheetData>
  <mergeCells count="211">
    <mergeCell ref="AK81:AL81"/>
    <mergeCell ref="AO65:AO69"/>
    <mergeCell ref="AP65:AP69"/>
    <mergeCell ref="AQ65:AQ69"/>
    <mergeCell ref="AR65:AR69"/>
    <mergeCell ref="AS65:AS69"/>
    <mergeCell ref="AN65:AN69"/>
    <mergeCell ref="B66:B67"/>
    <mergeCell ref="AQ63:AQ64"/>
    <mergeCell ref="AR63:AR64"/>
    <mergeCell ref="AS63:AS64"/>
    <mergeCell ref="AH65:AH69"/>
    <mergeCell ref="AI65:AI67"/>
    <mergeCell ref="AJ65:AJ67"/>
    <mergeCell ref="AK65:AK67"/>
    <mergeCell ref="AL65:AL67"/>
    <mergeCell ref="AM65:AM69"/>
    <mergeCell ref="AO63:AO64"/>
    <mergeCell ref="AP63:AP64"/>
    <mergeCell ref="AM57:AM61"/>
    <mergeCell ref="AN57:AN61"/>
    <mergeCell ref="AO57:AO61"/>
    <mergeCell ref="AP57:AP61"/>
    <mergeCell ref="C63:AG63"/>
    <mergeCell ref="AH63:AH64"/>
    <mergeCell ref="AI63:AJ64"/>
    <mergeCell ref="AK63:AL64"/>
    <mergeCell ref="AM63:AM64"/>
    <mergeCell ref="AN63:AN64"/>
    <mergeCell ref="B50:B51"/>
    <mergeCell ref="B58:B59"/>
    <mergeCell ref="AQ57:AQ61"/>
    <mergeCell ref="AR57:AR61"/>
    <mergeCell ref="C55:AG55"/>
    <mergeCell ref="AH55:AH56"/>
    <mergeCell ref="AI55:AJ56"/>
    <mergeCell ref="AR55:AR56"/>
    <mergeCell ref="AS55:AS56"/>
    <mergeCell ref="AH57:AH61"/>
    <mergeCell ref="AI57:AI59"/>
    <mergeCell ref="AJ57:AJ59"/>
    <mergeCell ref="AK57:AK59"/>
    <mergeCell ref="AL57:AL59"/>
    <mergeCell ref="AS57:AS61"/>
    <mergeCell ref="AO55:AO56"/>
    <mergeCell ref="AP55:AP56"/>
    <mergeCell ref="AH49:AH53"/>
    <mergeCell ref="AI49:AI51"/>
    <mergeCell ref="AJ49:AJ51"/>
    <mergeCell ref="AK49:AK51"/>
    <mergeCell ref="AL49:AL51"/>
    <mergeCell ref="AM49:AM53"/>
    <mergeCell ref="AK55:AL56"/>
    <mergeCell ref="AQ47:AQ48"/>
    <mergeCell ref="AR47:AR48"/>
    <mergeCell ref="AS47:AS48"/>
    <mergeCell ref="AN49:AN53"/>
    <mergeCell ref="AO49:AO53"/>
    <mergeCell ref="AP49:AP53"/>
    <mergeCell ref="AQ49:AQ53"/>
    <mergeCell ref="AQ55:AQ56"/>
    <mergeCell ref="AR49:AR53"/>
    <mergeCell ref="AS49:AS53"/>
    <mergeCell ref="AM55:AM56"/>
    <mergeCell ref="AN55:AN56"/>
    <mergeCell ref="AO47:AO48"/>
    <mergeCell ref="AP47:AP48"/>
    <mergeCell ref="AM41:AM45"/>
    <mergeCell ref="AN41:AN45"/>
    <mergeCell ref="AO41:AO45"/>
    <mergeCell ref="AP41:AP45"/>
    <mergeCell ref="C47:AG47"/>
    <mergeCell ref="AH47:AH48"/>
    <mergeCell ref="AI47:AJ48"/>
    <mergeCell ref="AK47:AL48"/>
    <mergeCell ref="AM47:AM48"/>
    <mergeCell ref="AN47:AN48"/>
    <mergeCell ref="AL41:AL43"/>
    <mergeCell ref="AS41:AS45"/>
    <mergeCell ref="AO39:AO40"/>
    <mergeCell ref="AP39:AP40"/>
    <mergeCell ref="AQ39:AQ40"/>
    <mergeCell ref="AR33:AR37"/>
    <mergeCell ref="AS33:AS37"/>
    <mergeCell ref="B34:B35"/>
    <mergeCell ref="AR39:AR40"/>
    <mergeCell ref="AS39:AS40"/>
    <mergeCell ref="AO33:AO37"/>
    <mergeCell ref="AP33:AP37"/>
    <mergeCell ref="B42:B43"/>
    <mergeCell ref="AQ41:AQ45"/>
    <mergeCell ref="AR41:AR45"/>
    <mergeCell ref="C39:AG39"/>
    <mergeCell ref="AH39:AH40"/>
    <mergeCell ref="AI39:AJ40"/>
    <mergeCell ref="AK39:AL40"/>
    <mergeCell ref="AM39:AM40"/>
    <mergeCell ref="AN39:AN40"/>
    <mergeCell ref="AH41:AH45"/>
    <mergeCell ref="AI41:AI43"/>
    <mergeCell ref="AJ41:AJ43"/>
    <mergeCell ref="AK41:AK43"/>
    <mergeCell ref="AR31:AR32"/>
    <mergeCell ref="AS31:AS32"/>
    <mergeCell ref="AH33:AH37"/>
    <mergeCell ref="AI33:AI35"/>
    <mergeCell ref="AJ33:AJ35"/>
    <mergeCell ref="AK33:AK35"/>
    <mergeCell ref="AL33:AL35"/>
    <mergeCell ref="AM33:AM37"/>
    <mergeCell ref="AN33:AN37"/>
    <mergeCell ref="AQ33:AQ37"/>
    <mergeCell ref="C31:AG31"/>
    <mergeCell ref="AH31:AH32"/>
    <mergeCell ref="AI31:AJ32"/>
    <mergeCell ref="AK31:AL32"/>
    <mergeCell ref="AM31:AM32"/>
    <mergeCell ref="AN31:AN32"/>
    <mergeCell ref="AO31:AO32"/>
    <mergeCell ref="AP31:AP32"/>
    <mergeCell ref="AQ31:AQ32"/>
    <mergeCell ref="AS25:AS29"/>
    <mergeCell ref="AQ23:AQ24"/>
    <mergeCell ref="AR17:AR21"/>
    <mergeCell ref="AS17:AS21"/>
    <mergeCell ref="B18:B19"/>
    <mergeCell ref="AR23:AR24"/>
    <mergeCell ref="AS23:AS24"/>
    <mergeCell ref="AO17:AO21"/>
    <mergeCell ref="AP17:AP21"/>
    <mergeCell ref="AQ17:AQ21"/>
    <mergeCell ref="AM25:AM29"/>
    <mergeCell ref="AN25:AN29"/>
    <mergeCell ref="AO25:AO29"/>
    <mergeCell ref="AP25:AP29"/>
    <mergeCell ref="AO23:AO24"/>
    <mergeCell ref="AP23:AP24"/>
    <mergeCell ref="AR25:AR29"/>
    <mergeCell ref="C23:AG23"/>
    <mergeCell ref="AH23:AH24"/>
    <mergeCell ref="AI23:AJ24"/>
    <mergeCell ref="AK23:AL24"/>
    <mergeCell ref="AM23:AM24"/>
    <mergeCell ref="AN23:AN24"/>
    <mergeCell ref="AH25:AH29"/>
    <mergeCell ref="AM17:AM21"/>
    <mergeCell ref="AN17:AN21"/>
    <mergeCell ref="B26:B27"/>
    <mergeCell ref="AQ25:AQ29"/>
    <mergeCell ref="B10:B11"/>
    <mergeCell ref="C15:AG15"/>
    <mergeCell ref="AH15:AH16"/>
    <mergeCell ref="AI15:AJ16"/>
    <mergeCell ref="AK15:AL16"/>
    <mergeCell ref="AM15:AM16"/>
    <mergeCell ref="AQ15:AQ16"/>
    <mergeCell ref="AI25:AI27"/>
    <mergeCell ref="AJ25:AJ27"/>
    <mergeCell ref="AK25:AK27"/>
    <mergeCell ref="AL25:AL27"/>
    <mergeCell ref="AH17:AH21"/>
    <mergeCell ref="AI17:AI19"/>
    <mergeCell ref="AJ17:AJ19"/>
    <mergeCell ref="AK17:AK19"/>
    <mergeCell ref="AL17:AL19"/>
    <mergeCell ref="AR15:AR16"/>
    <mergeCell ref="AS15:AS16"/>
    <mergeCell ref="AK9:AK11"/>
    <mergeCell ref="AL9:AL11"/>
    <mergeCell ref="AN15:AN16"/>
    <mergeCell ref="AO15:AO16"/>
    <mergeCell ref="AP15:AP16"/>
    <mergeCell ref="AM9:AM13"/>
    <mergeCell ref="AN9:AN13"/>
    <mergeCell ref="AO9:AO13"/>
    <mergeCell ref="AP9:AP13"/>
    <mergeCell ref="B6:C6"/>
    <mergeCell ref="D6:E6"/>
    <mergeCell ref="F6:G6"/>
    <mergeCell ref="H6:I6"/>
    <mergeCell ref="K6:L6"/>
    <mergeCell ref="M6:N6"/>
    <mergeCell ref="O6:P6"/>
    <mergeCell ref="AS9:AS13"/>
    <mergeCell ref="AQ9:AQ13"/>
    <mergeCell ref="AR9:AR13"/>
    <mergeCell ref="C7:AG7"/>
    <mergeCell ref="AH7:AH8"/>
    <mergeCell ref="AI7:AJ8"/>
    <mergeCell ref="AK7:AL8"/>
    <mergeCell ref="AM7:AM8"/>
    <mergeCell ref="AN7:AN8"/>
    <mergeCell ref="AO7:AO8"/>
    <mergeCell ref="AP7:AP8"/>
    <mergeCell ref="AQ7:AQ8"/>
    <mergeCell ref="AR7:AR8"/>
    <mergeCell ref="AS7:AS8"/>
    <mergeCell ref="AH9:AH13"/>
    <mergeCell ref="AI9:AI11"/>
    <mergeCell ref="AJ9:AJ11"/>
    <mergeCell ref="AJ3:AL3"/>
    <mergeCell ref="B4:C4"/>
    <mergeCell ref="D4:P4"/>
    <mergeCell ref="B5:C5"/>
    <mergeCell ref="D5:E5"/>
    <mergeCell ref="F5:G5"/>
    <mergeCell ref="H5:I5"/>
    <mergeCell ref="K5:L5"/>
    <mergeCell ref="M5:N5"/>
    <mergeCell ref="O5:P5"/>
    <mergeCell ref="X5:Z5"/>
  </mergeCells>
  <phoneticPr fontId="1"/>
  <conditionalFormatting sqref="C8:AG13">
    <cfRule type="expression" dxfId="80" priority="23">
      <formula>COUNTIF(祝日,C$8)=1</formula>
    </cfRule>
    <cfRule type="expression" dxfId="79" priority="26">
      <formula>WEEKDAY(C$8)=7</formula>
    </cfRule>
    <cfRule type="expression" dxfId="78" priority="27">
      <formula>WEEKDAY(C$8)=1</formula>
    </cfRule>
  </conditionalFormatting>
  <conditionalFormatting sqref="C16:AG21">
    <cfRule type="expression" dxfId="77" priority="22">
      <formula>COUNTIF(祝日,C$16)=1</formula>
    </cfRule>
    <cfRule type="expression" dxfId="76" priority="24">
      <formula>WEEKDAY(C$16)=7</formula>
    </cfRule>
    <cfRule type="expression" dxfId="75" priority="25">
      <formula>WEEKDAY(C$16)=1</formula>
    </cfRule>
  </conditionalFormatting>
  <conditionalFormatting sqref="C24:AG29">
    <cfRule type="expression" dxfId="74" priority="19" stopIfTrue="1">
      <formula>COUNTIF(祝日,C$24)=1</formula>
    </cfRule>
    <cfRule type="expression" dxfId="73" priority="20">
      <formula>WEEKDAY(C$24)=7</formula>
    </cfRule>
    <cfRule type="expression" dxfId="72" priority="21">
      <formula>WEEKDAY(C$24)=1</formula>
    </cfRule>
  </conditionalFormatting>
  <conditionalFormatting sqref="C32:AG37">
    <cfRule type="expression" dxfId="71" priority="16" stopIfTrue="1">
      <formula>COUNTIF(祝日,C$32)=1</formula>
    </cfRule>
    <cfRule type="expression" dxfId="70" priority="17">
      <formula>WEEKDAY(C$32)=7</formula>
    </cfRule>
    <cfRule type="expression" dxfId="69" priority="18">
      <formula>WEEKDAY(C$32)=1</formula>
    </cfRule>
  </conditionalFormatting>
  <conditionalFormatting sqref="C44:C45 C40:AG43">
    <cfRule type="expression" dxfId="68" priority="13" stopIfTrue="1">
      <formula>COUNTIF(祝日,C$40)=1</formula>
    </cfRule>
    <cfRule type="expression" dxfId="67" priority="14">
      <formula>WEEKDAY(C$40)=7</formula>
    </cfRule>
    <cfRule type="expression" dxfId="66" priority="15">
      <formula>WEEKDAY(C$40)=1</formula>
    </cfRule>
  </conditionalFormatting>
  <conditionalFormatting sqref="C48:AG53">
    <cfRule type="expression" dxfId="65" priority="10" stopIfTrue="1">
      <formula>COUNTIF(祝日,C$48)=1</formula>
    </cfRule>
    <cfRule type="expression" dxfId="64" priority="11">
      <formula>WEEKDAY(C$48)=7</formula>
    </cfRule>
    <cfRule type="expression" dxfId="63" priority="12">
      <formula>WEEKDAY(C$48)=1</formula>
    </cfRule>
  </conditionalFormatting>
  <conditionalFormatting sqref="C56:AG61">
    <cfRule type="expression" dxfId="62" priority="7" stopIfTrue="1">
      <formula>COUNTIF(祝日,C$56)=1</formula>
    </cfRule>
    <cfRule type="expression" dxfId="61" priority="8">
      <formula>WEEKDAY(C$56)=7</formula>
    </cfRule>
    <cfRule type="expression" dxfId="60" priority="9">
      <formula>WEEKDAY(C$56)=1</formula>
    </cfRule>
  </conditionalFormatting>
  <conditionalFormatting sqref="C64:AG69">
    <cfRule type="expression" dxfId="59" priority="4" stopIfTrue="1">
      <formula>COUNTIF(祝日,C$64)=1</formula>
    </cfRule>
    <cfRule type="expression" dxfId="58" priority="5">
      <formula>WEEKDAY(C$64)=7</formula>
    </cfRule>
    <cfRule type="expression" dxfId="57" priority="6">
      <formula>WEEKDAY(C$64)=1</formula>
    </cfRule>
  </conditionalFormatting>
  <conditionalFormatting sqref="D44:AG45">
    <cfRule type="expression" dxfId="56" priority="1" stopIfTrue="1">
      <formula>COUNTIF(祝日,D$40)=1</formula>
    </cfRule>
    <cfRule type="expression" dxfId="55" priority="2">
      <formula>WEEKDAY(D$40)=7</formula>
    </cfRule>
    <cfRule type="expression" dxfId="54" priority="3">
      <formula>WEEKDAY(D$40)=1</formula>
    </cfRule>
  </conditionalFormatting>
  <dataValidations count="3">
    <dataValidation type="list" allowBlank="1" showInputMessage="1" showErrorMessage="1" sqref="C10:AG10 C18:AG18 C26:AG26 C34:AG34 C42:AG42 C50:AG50 C58:AG58 C66:AG66" xr:uid="{77382CFE-3D25-4705-B75D-5D90544368A0}">
      <formula1>"契約日,着手日,完了日,完了日工期末,工期末,振替日,夏季休暇,年末年始休暇"</formula1>
    </dataValidation>
    <dataValidation type="list" allowBlank="1" showInputMessage="1" showErrorMessage="1" sqref="C13:AG13 C29:AG29 C37:AG37 C45:AG45 C53:AG53 C61:AG61 C69:AG69 C21:AG21" xr:uid="{4AF54CCC-86ED-43B6-9FC0-635FC977134A}">
      <formula1>"○"</formula1>
    </dataValidation>
    <dataValidation type="list" allowBlank="1" showInputMessage="1" showErrorMessage="1" sqref="C12:AG12 C28:AG28 C36:AG36 C44:AG44 C52:AG52 C60:AG60 C68:AG68 C20:AG20" xr:uid="{037E35A8-90C2-4499-B5EB-643EA3842257}">
      <formula1>"－,○,対象外"</formula1>
    </dataValidation>
  </dataValidations>
  <printOptions horizontalCentered="1"/>
  <pageMargins left="0.51181102362204722" right="0.31496062992125984" top="0.31496062992125984" bottom="0.27559055118110237" header="0.31496062992125984" footer="0.11811023622047245"/>
  <pageSetup paperSize="9"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6" ma:contentTypeDescription="新しいドキュメントを作成します。" ma:contentTypeScope="" ma:versionID="ae3633d496db09df487751ba6de03abf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be7e1cc5a7bd828bf92e2ed9beeb4e82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3364A-8BFB-4EA6-9A64-269E3D4CB9F6}">
  <ds:schemaRefs>
    <ds:schemaRef ds:uri="http://schemas.microsoft.com/office/2006/metadata/properties"/>
    <ds:schemaRef ds:uri="http://schemas.microsoft.com/office/infopath/2007/PartnerControls"/>
    <ds:schemaRef ds:uri="cfab1b73-7c22-4b6e-bc16-b8e00d356b32"/>
    <ds:schemaRef ds:uri="2f9d28e1-43cb-43eb-abd6-ffadbdb71df1"/>
  </ds:schemaRefs>
</ds:datastoreItem>
</file>

<file path=customXml/itemProps2.xml><?xml version="1.0" encoding="utf-8"?>
<ds:datastoreItem xmlns:ds="http://schemas.openxmlformats.org/officeDocument/2006/customXml" ds:itemID="{41C18D02-A2E7-4C9E-AA50-EB988003E8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19CF7-E5A5-41EC-B191-F3D9FA6A6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d28e1-43cb-43eb-abd6-ffadbdb71df1"/>
    <ds:schemaRef ds:uri="cfab1b73-7c22-4b6e-bc16-b8e00d35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13</vt:i4>
      </vt:variant>
      <vt:variant>
        <vt:lpstr>名前付き一覧</vt:lpstr>
      </vt:variant>
      <vt:variant>
        <vt:i4>23</vt:i4>
      </vt:variant>
    </vt:vector>
  </HeadingPairs>
  <TitlesOfParts>
    <vt:vector baseType="lpstr" size="36">
      <vt:lpstr>別紙１ 【記入例】</vt:lpstr>
      <vt:lpstr>別紙１ (8ヶ月以内)</vt:lpstr>
      <vt:lpstr>別紙１ (16ヶ月以内シート１)</vt:lpstr>
      <vt:lpstr>別紙１ (16ヶ月以内シート2)</vt:lpstr>
      <vt:lpstr>別紙１ (24ヶ月以内シート１)</vt:lpstr>
      <vt:lpstr>別紙１ (24ヶ月以内シート２)</vt:lpstr>
      <vt:lpstr>別紙１ (24ヶ月以内シート３)</vt:lpstr>
      <vt:lpstr>別紙１ (32ヶ月以内シート１)</vt:lpstr>
      <vt:lpstr>別紙１ (32ヶ月以内シート２) </vt:lpstr>
      <vt:lpstr>別紙１ (32ヶ月以内シート３) </vt:lpstr>
      <vt:lpstr>別紙１ (32ヶ月以内シート４)</vt:lpstr>
      <vt:lpstr>決裁枠</vt:lpstr>
      <vt:lpstr>祝日一覧</vt:lpstr>
      <vt:lpstr>'別紙１ (16ヶ月以内シート１)'!Print_Area</vt:lpstr>
      <vt:lpstr>'別紙１ (16ヶ月以内シート2)'!Print_Area</vt:lpstr>
      <vt:lpstr>'別紙１ (24ヶ月以内シート１)'!Print_Area</vt:lpstr>
      <vt:lpstr>'別紙１ (24ヶ月以内シート２)'!Print_Area</vt:lpstr>
      <vt:lpstr>'別紙１ (24ヶ月以内シート３)'!Print_Area</vt:lpstr>
      <vt:lpstr>'別紙１ (32ヶ月以内シート１)'!Print_Area</vt:lpstr>
      <vt:lpstr>'別紙１ (32ヶ月以内シート２) '!Print_Area</vt:lpstr>
      <vt:lpstr>'別紙１ (32ヶ月以内シート３) '!Print_Area</vt:lpstr>
      <vt:lpstr>'別紙１ (32ヶ月以内シート４)'!Print_Area</vt:lpstr>
      <vt:lpstr>'別紙１ (8ヶ月以内)'!Print_Area</vt:lpstr>
      <vt:lpstr>'別紙１ 【記入例】'!Print_Area</vt:lpstr>
      <vt:lpstr>'別紙１ (16ヶ月以内シート１)'!Print_Titles</vt:lpstr>
      <vt:lpstr>'別紙１ (16ヶ月以内シート2)'!Print_Titles</vt:lpstr>
      <vt:lpstr>'別紙１ (24ヶ月以内シート１)'!Print_Titles</vt:lpstr>
      <vt:lpstr>'別紙１ (24ヶ月以内シート２)'!Print_Titles</vt:lpstr>
      <vt:lpstr>'別紙１ (24ヶ月以内シート３)'!Print_Titles</vt:lpstr>
      <vt:lpstr>'別紙１ (32ヶ月以内シート１)'!Print_Titles</vt:lpstr>
      <vt:lpstr>'別紙１ (32ヶ月以内シート２) '!Print_Titles</vt:lpstr>
      <vt:lpstr>'別紙１ (32ヶ月以内シート３) '!Print_Titles</vt:lpstr>
      <vt:lpstr>'別紙１ (32ヶ月以内シート４)'!Print_Titles</vt:lpstr>
      <vt:lpstr>'別紙１ (8ヶ月以内)'!Print_Titles</vt:lpstr>
      <vt:lpstr>'別紙１ 【記入例】'!Print_Titles</vt:lpstr>
      <vt:lpstr>祝日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2024-10-08T10:14:58Z</cp:lastPrinted>
  <dcterms:created xsi:type="dcterms:W3CDTF">2017-11-13T01:25:12Z</dcterms:created>
  <dcterms:modified xsi:type="dcterms:W3CDTF">2024-10-08T10:16:51Z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  <property fmtid="{D5CDD505-2E9C-101B-9397-08002B2CF9AE}" pid="3" name="Order">
    <vt:r8>15976600</vt:r8>
  </property>
  <property fmtid="{D5CDD505-2E9C-101B-9397-08002B2CF9AE}" pid="4" name="MediaServiceImageTags">
    <vt:lpwstr/>
  </property>
</Properties>
</file>