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5EA3FA32-4B2F-474F-8342-79C5FACBFD63}" revIDLastSave="0" xr10:uidLastSave="{00000000-0000-0000-0000-000000000000}"/>
  <bookViews>
    <workbookView xr2:uid="{00000000-000D-0000-FFFF-FFFF00000000}" windowHeight="13740" windowWidth="24240" xWindow="28680" yWindow="-120"/>
  </bookViews>
  <sheets>
    <sheet r:id="rId1" name="休日取得計画兼実績表 (様式)" sheetId="14"/>
    <sheet r:id="rId2" name="休日取得計画兼実績表 (記入例)" sheetId="13"/>
  </sheets>
  <definedNames>
    <definedName localSheetId="1" name="_xlnm.Print_Area">'休日取得計画兼実績表 (記入例)'!$A$1:$AK$76</definedName>
    <definedName localSheetId="0" name="_xlnm.Print_Area">'休日取得計画兼実績表 (様式)'!$A$1:$AK$75</definedName>
    <definedName localSheetId="1" name="_xlnm.Print_Titles">'休日取得計画兼実績表 (記入例)'!$1:$5</definedName>
    <definedName localSheetId="0" name="_xlnm.Print_Titles">'休日取得計画兼実績表 (様式)'!$1:$5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14" l="1"/>
  <c r="AI59" i="14" s="1"/>
  <c r="AH59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C55" i="14"/>
  <c r="AM54" i="14" s="1"/>
  <c r="AH53" i="14"/>
  <c r="AI52" i="14" s="1"/>
  <c r="AH52" i="14"/>
  <c r="AM51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C48" i="14"/>
  <c r="AM47" i="14" s="1"/>
  <c r="AH46" i="14"/>
  <c r="AI45" i="14" s="1"/>
  <c r="AH45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C41" i="14"/>
  <c r="AM40" i="14" s="1"/>
  <c r="AH39" i="14"/>
  <c r="AI38" i="14" s="1"/>
  <c r="AH38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C34" i="14"/>
  <c r="AM33" i="14" s="1"/>
  <c r="AH32" i="14"/>
  <c r="AI31" i="14" s="1"/>
  <c r="AH31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C27" i="14"/>
  <c r="AM26" i="14" s="1"/>
  <c r="AH25" i="14"/>
  <c r="AH24" i="14"/>
  <c r="AM23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C20" i="14"/>
  <c r="AM19" i="14" s="1"/>
  <c r="AH18" i="14"/>
  <c r="AI17" i="14" s="1"/>
  <c r="AH17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C13" i="14"/>
  <c r="AM12" i="14" s="1"/>
  <c r="AH11" i="14"/>
  <c r="AJ11" i="14" s="1"/>
  <c r="AH10" i="14"/>
  <c r="AJ10" i="14" s="1"/>
  <c r="AN9" i="14"/>
  <c r="AN16" i="14" s="1"/>
  <c r="AN23" i="14" s="1"/>
  <c r="AN30" i="14" s="1"/>
  <c r="AN37" i="14" s="1"/>
  <c r="AN44" i="14" s="1"/>
  <c r="AN51" i="14" s="1"/>
  <c r="AN58" i="14" s="1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C6" i="14"/>
  <c r="AM5" i="14" s="1"/>
  <c r="C55" i="13"/>
  <c r="AM54" i="13" s="1"/>
  <c r="C48" i="13"/>
  <c r="AM47" i="13" s="1"/>
  <c r="C41" i="13"/>
  <c r="AM40" i="13" s="1"/>
  <c r="C34" i="13"/>
  <c r="AM33" i="13" s="1"/>
  <c r="C27" i="13"/>
  <c r="AM26" i="13" s="1"/>
  <c r="C20" i="13"/>
  <c r="AM19" i="13" s="1"/>
  <c r="C13" i="13"/>
  <c r="AM12" i="13" s="1"/>
  <c r="C6" i="13"/>
  <c r="AM5" i="13" s="1"/>
  <c r="AM23" i="13"/>
  <c r="AG57" i="13"/>
  <c r="AF57" i="13"/>
  <c r="AE57" i="13"/>
  <c r="AD57" i="13"/>
  <c r="AC57" i="13"/>
  <c r="AG50" i="13"/>
  <c r="AF50" i="13"/>
  <c r="AE50" i="13"/>
  <c r="AD50" i="13"/>
  <c r="AC50" i="13"/>
  <c r="AG43" i="13"/>
  <c r="AF43" i="13"/>
  <c r="AE43" i="13"/>
  <c r="AD43" i="13"/>
  <c r="AC43" i="13"/>
  <c r="AG36" i="13"/>
  <c r="AF36" i="13"/>
  <c r="AE36" i="13"/>
  <c r="AD36" i="13"/>
  <c r="AC36" i="13"/>
  <c r="AG29" i="13"/>
  <c r="AF29" i="13"/>
  <c r="AE29" i="13"/>
  <c r="AD29" i="13"/>
  <c r="AC29" i="13"/>
  <c r="AG22" i="13"/>
  <c r="AF22" i="13"/>
  <c r="AE22" i="13"/>
  <c r="AD22" i="13"/>
  <c r="AC22" i="13"/>
  <c r="AG15" i="13"/>
  <c r="AF15" i="13"/>
  <c r="AE15" i="13"/>
  <c r="AD15" i="13"/>
  <c r="AC15" i="13"/>
  <c r="AE8" i="13"/>
  <c r="AD8" i="13"/>
  <c r="AC8" i="13"/>
  <c r="AF8" i="13"/>
  <c r="AG8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C15" i="13"/>
  <c r="AM51" i="13"/>
  <c r="AH60" i="13"/>
  <c r="AI59" i="13" s="1"/>
  <c r="AH59" i="13"/>
  <c r="AH53" i="13"/>
  <c r="AH52" i="13"/>
  <c r="AH46" i="13"/>
  <c r="AI45" i="13" s="1"/>
  <c r="AH45" i="13"/>
  <c r="AH39" i="13"/>
  <c r="AI38" i="13" s="1"/>
  <c r="AH38" i="13"/>
  <c r="AH32" i="13"/>
  <c r="AI31" i="13" s="1"/>
  <c r="AH31" i="13"/>
  <c r="AH25" i="13"/>
  <c r="AI24" i="13" s="1"/>
  <c r="AH24" i="13"/>
  <c r="AH18" i="13"/>
  <c r="AI17" i="13" s="1"/>
  <c r="AH17" i="13"/>
  <c r="AH11" i="13"/>
  <c r="AJ11" i="13" s="1"/>
  <c r="AH10" i="13"/>
  <c r="AJ10" i="13" s="1"/>
  <c r="AN9" i="13"/>
  <c r="AN16" i="13" s="1"/>
  <c r="AN23" i="13" s="1"/>
  <c r="AN30" i="13" s="1"/>
  <c r="AN37" i="13" s="1"/>
  <c r="AN44" i="13" s="1"/>
  <c r="AN51" i="13" s="1"/>
  <c r="AI24" i="14" l="1"/>
  <c r="AJ17" i="14"/>
  <c r="AI52" i="13"/>
  <c r="AJ24" i="14"/>
  <c r="AJ31" i="14" s="1"/>
  <c r="AJ38" i="14" s="1"/>
  <c r="AJ45" i="14" s="1"/>
  <c r="AJ52" i="14" s="1"/>
  <c r="AJ59" i="14" s="1"/>
  <c r="AJ18" i="14"/>
  <c r="AK17" i="14" s="1"/>
  <c r="AI10" i="14"/>
  <c r="AJ25" i="14"/>
  <c r="AK10" i="14"/>
  <c r="AN58" i="13"/>
  <c r="AJ17" i="13"/>
  <c r="AJ24" i="13" s="1"/>
  <c r="AJ31" i="13" s="1"/>
  <c r="AJ38" i="13" s="1"/>
  <c r="AJ45" i="13" s="1"/>
  <c r="AJ52" i="13" s="1"/>
  <c r="AJ59" i="13" s="1"/>
  <c r="AJ18" i="13"/>
  <c r="AK10" i="13"/>
  <c r="AI10" i="13"/>
  <c r="AJ32" i="14" l="1"/>
  <c r="AK24" i="14"/>
  <c r="AJ25" i="13"/>
  <c r="AK24" i="13" s="1"/>
  <c r="AK17" i="13"/>
  <c r="AJ39" i="14" l="1"/>
  <c r="AK31" i="14"/>
  <c r="AJ32" i="13"/>
  <c r="AK31" i="13" s="1"/>
  <c r="AJ46" i="14" l="1"/>
  <c r="AK38" i="14"/>
  <c r="AJ39" i="13"/>
  <c r="AK45" i="14" l="1"/>
  <c r="AJ53" i="14"/>
  <c r="AJ46" i="13"/>
  <c r="AK38" i="13"/>
  <c r="AJ60" i="14" l="1"/>
  <c r="AK59" i="14" s="1"/>
  <c r="AJ62" i="14" s="1"/>
  <c r="AK52" i="14"/>
  <c r="AJ53" i="13"/>
  <c r="AK45" i="13"/>
  <c r="AJ63" i="14" l="1"/>
  <c r="AD65" i="14"/>
  <c r="AJ60" i="13"/>
  <c r="AK59" i="13" s="1"/>
  <c r="AJ62" i="13" s="1"/>
  <c r="AK52" i="13"/>
  <c r="AJ63" i="13" l="1"/>
  <c r="AD6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相良 達哉</author>
  </authors>
  <commentList>
    <comment ref="C7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14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21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28" authorId="0" shapeId="0" xr:uid="{00000000-0006-0000-0000-000004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35" authorId="0" shapeId="0" xr:uid="{00000000-0006-0000-0000-000005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42" authorId="0" shapeId="0" xr:uid="{00000000-0006-0000-0000-000006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49" authorId="0" shapeId="0" xr:uid="{00000000-0006-0000-0000-000007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56" authorId="0" shapeId="0" xr:uid="{00000000-0006-0000-0000-000008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相良 達哉</author>
  </authors>
  <commentList>
    <comment ref="C7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14" authorId="0" shapeId="0" xr:uid="{00000000-0006-0000-0100-000002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21" authorId="0" shapeId="0" xr:uid="{00000000-0006-0000-0100-000003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28" authorId="0" shapeId="0" xr:uid="{00000000-0006-0000-0100-000004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35" authorId="0" shapeId="0" xr:uid="{00000000-0006-0000-0100-000005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42" authorId="0" shapeId="0" xr:uid="{00000000-0006-0000-0100-000006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49" authorId="0" shapeId="0" xr:uid="{00000000-0006-0000-0100-000007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  <comment ref="C56" authorId="0" shapeId="0" xr:uid="{00000000-0006-0000-0100-000008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技術管理課：
</t>
        </r>
        <r>
          <rPr>
            <sz val="11"/>
            <color indexed="81"/>
            <rFont val="MS P ゴシック"/>
            <family val="3"/>
            <charset val="128"/>
          </rPr>
          <t>各「日」の欄には
「20**/**/**」と入力してください。
その値により「月」及び「曜日」欄を表示します。</t>
        </r>
      </text>
    </comment>
  </commentList>
</comments>
</file>

<file path=xl/sharedStrings.xml><?xml version="1.0" encoding="utf-8"?>
<sst xmlns="http://schemas.openxmlformats.org/spreadsheetml/2006/main" count="432" uniqueCount="64">
  <si>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</si>
  <si>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</si>
  <si>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</si>
  <si>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</si>
  <si>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元旦</t>
    <rPh sb="0" eb="2">
      <t>ガンタン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</si>
  <si>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</si>
  <si>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</si>
  <si>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</si>
  <si>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●計</t>
    <rPh sb="1" eb="2">
      <t>ケイ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</si>
  <si>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</si>
  <si>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</si>
  <si>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</si>
  <si>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</si>
  <si>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</si>
  <si>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契約日</t>
    <rPh sb="0" eb="3">
      <t>ケイヤクビ</t>
    </rPh>
    <phoneticPr fontId="1"/>
  </si>
  <si>
    <t>期　間：</t>
    <rPh sb="0" eb="1">
      <t>キ</t>
    </rPh>
    <rPh sb="2" eb="3">
      <t>アイダ</t>
    </rPh>
    <phoneticPr fontId="1"/>
  </si>
  <si>
    <t>～</t>
    <phoneticPr fontId="1"/>
  </si>
  <si>
    <t>工期</t>
    <rPh sb="0" eb="2">
      <t>コウキ</t>
    </rPh>
    <phoneticPr fontId="1"/>
  </si>
  <si>
    <t>提出日　　　　年　　　月　　　日</t>
    <rPh sb="0" eb="2">
      <t>テイシュツ</t>
    </rPh>
    <rPh sb="2" eb="3">
      <t>ビ</t>
    </rPh>
    <rPh sb="7" eb="8">
      <t>ネン</t>
    </rPh>
    <rPh sb="11" eb="12">
      <t>ガツ</t>
    </rPh>
    <rPh sb="15" eb="16">
      <t>ニチ</t>
    </rPh>
    <phoneticPr fontId="1"/>
  </si>
  <si>
    <t>●</t>
    <phoneticPr fontId="1"/>
  </si>
  <si>
    <t>成人の日</t>
    <rPh sb="0" eb="2">
      <t>セイジン</t>
    </rPh>
    <rPh sb="3" eb="4">
      <t>ヒ</t>
    </rPh>
    <phoneticPr fontId="1"/>
  </si>
  <si>
    <t>工事完了日</t>
    <rPh sb="0" eb="2">
      <t>コウジ</t>
    </rPh>
    <rPh sb="2" eb="5">
      <t>カンリョウビ</t>
    </rPh>
    <phoneticPr fontId="1"/>
  </si>
  <si>
    <t>※現場閉所日実績とは、対象期間内に現場閉所日として取得した土日及び振替日をいう。</t>
    <rPh sb="1" eb="3">
      <t>ゲンバ</t>
    </rPh>
    <rPh sb="3" eb="6">
      <t>ヘイショヒ</t>
    </rPh>
    <rPh sb="6" eb="8">
      <t>ジッセキ</t>
    </rPh>
    <rPh sb="11" eb="13">
      <t>タイショウ</t>
    </rPh>
    <rPh sb="13" eb="15">
      <t>キカン</t>
    </rPh>
    <rPh sb="15" eb="16">
      <t>ナイ</t>
    </rPh>
    <rPh sb="17" eb="19">
      <t>ゲンバ</t>
    </rPh>
    <rPh sb="19" eb="22">
      <t>ヘイショヒ</t>
    </rPh>
    <rPh sb="25" eb="27">
      <t>シュトク</t>
    </rPh>
    <rPh sb="29" eb="31">
      <t>ドニチ</t>
    </rPh>
    <rPh sb="31" eb="32">
      <t>オヨ</t>
    </rPh>
    <rPh sb="33" eb="35">
      <t>フリカエ</t>
    </rPh>
    <rPh sb="35" eb="36">
      <t>ビ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</si>
  <si>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</si>
  <si>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</si>
  <si>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判定</t>
    <rPh sb="0" eb="2">
      <t>ハンテイ</t>
    </rPh>
    <phoneticPr fontId="1"/>
  </si>
  <si>
    <t>現場代理人氏名</t>
    <rPh sb="0" eb="5">
      <t>ゲンバダイリニン</t>
    </rPh>
    <rPh sb="5" eb="7">
      <t>シメイ</t>
    </rPh>
    <phoneticPr fontId="1"/>
  </si>
  <si>
    <t>主任監督員</t>
    <rPh sb="0" eb="5">
      <t>シュニンカントクイン</t>
    </rPh>
    <phoneticPr fontId="1"/>
  </si>
  <si>
    <t>課長補佐</t>
    <rPh sb="0" eb="4">
      <t>カチョウホサ</t>
    </rPh>
    <phoneticPr fontId="1"/>
  </si>
  <si>
    <t>工事担当課長</t>
    <rPh sb="0" eb="4">
      <t>コウジタントウ</t>
    </rPh>
    <rPh sb="4" eb="6">
      <t>カチョウ</t>
    </rPh>
    <phoneticPr fontId="1"/>
  </si>
  <si>
    <t>係　　長</t>
    <rPh sb="0" eb="1">
      <t>カカリ</t>
    </rPh>
    <rPh sb="3" eb="4">
      <t>チョウ</t>
    </rPh>
    <phoneticPr fontId="1"/>
  </si>
  <si>
    <t>発注方式：</t>
    <rPh sb="0" eb="2">
      <t>ハッチュウ</t>
    </rPh>
    <rPh sb="2" eb="4">
      <t>ホウシキ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</si>
  <si>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</si>
  <si>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閉所／日数</t>
    <rPh sb="0" eb="2">
      <t>ヘイショ</t>
    </rPh>
    <rPh sb="3" eb="5">
      <t>ニッスウ</t>
    </rPh>
    <phoneticPr fontId="1"/>
  </si>
  <si>
    <t>文化の日</t>
    <rPh sb="0" eb="2">
      <t>ブンカ</t>
    </rPh>
    <rPh sb="3" eb="4">
      <t>ヒ</t>
    </rPh>
    <phoneticPr fontId="1"/>
  </si>
  <si>
    <t>日数</t>
    <rPh sb="0" eb="2">
      <t>ニッスウ</t>
    </rPh>
    <phoneticPr fontId="1"/>
  </si>
  <si>
    <t>週休２日交替制工事の場合は、本表ではなく様式施－12 (2) 「休日取得状況表」を使用すること。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バアイ</t>
    </rPh>
    <rPh sb="14" eb="15">
      <t>ホン</t>
    </rPh>
    <rPh sb="15" eb="16">
      <t>ヒョウ</t>
    </rPh>
    <rPh sb="20" eb="22">
      <t>ヨウシキ</t>
    </rPh>
    <rPh sb="22" eb="23">
      <t>シ</t>
    </rPh>
    <rPh sb="32" eb="34">
      <t>キュウジツ</t>
    </rPh>
    <rPh sb="34" eb="36">
      <t>シュトク</t>
    </rPh>
    <rPh sb="36" eb="39">
      <t>ジョウキョウヒョウ</t>
    </rPh>
    <rPh sb="41" eb="43">
      <t>シヨウ</t>
    </rPh>
    <phoneticPr fontId="1"/>
  </si>
  <si>
    <t>●</t>
  </si>
  <si>
    <t>振替日　</t>
    <rPh sb="0" eb="2">
      <t>フリカエ</t>
    </rPh>
    <rPh sb="2" eb="3">
      <t>ヒ</t>
    </rPh>
    <phoneticPr fontId="1"/>
  </si>
  <si>
    <t>振替日</t>
    <rPh sb="0" eb="2">
      <t>フリカエ</t>
    </rPh>
    <rPh sb="2" eb="3">
      <t>ヒ</t>
    </rPh>
    <phoneticPr fontId="1"/>
  </si>
  <si>
    <t>○○○○○○○○○○○○工事</t>
    <phoneticPr fontId="1"/>
  </si>
  <si>
    <t>海の日</t>
    <rPh sb="0" eb="1">
      <t>ウミ</t>
    </rPh>
    <rPh sb="2" eb="3">
      <t>ヒ</t>
    </rPh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</si>
  <si>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</si>
  <si>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</si>
  <si>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</si>
  <si>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</si>
  <si>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</si>
  <si>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山の日</t>
    <rPh sb="0" eb="1">
      <t>ヤマ</t>
    </rPh>
    <rPh sb="2" eb="3">
      <t>ヒ</t>
    </rPh>
    <phoneticPr fontId="1"/>
  </si>
  <si>
    <t>夏期休暇</t>
    <rPh sb="0" eb="2">
      <t>カキ</t>
    </rPh>
    <rPh sb="2" eb="4">
      <t>キュウカ</t>
    </rPh>
    <phoneticPr fontId="1"/>
  </si>
  <si>
    <t>●</t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</si>
  <si>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</si>
  <si>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</si>
  <si>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</si>
  <si>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</si>
  <si>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●</t>
    <phoneticPr fontId="1"/>
  </si>
  <si>
    <t>●</t>
    <phoneticPr fontId="1"/>
  </si>
  <si>
    <t>主任（監理）技術者</t>
    <rPh sb="0" eb="2">
      <t>シュニン</t>
    </rPh>
    <rPh sb="3" eb="5">
      <t>カンリ</t>
    </rPh>
    <rPh sb="6" eb="9">
      <t>ギジュツシャ</t>
    </rPh>
    <phoneticPr fontId="1"/>
  </si>
  <si>
    <t>振替日</t>
    <phoneticPr fontId="1"/>
  </si>
  <si>
    <t>「発注者指定型」</t>
  </si>
  <si>
    <t>　↓ 日数を入力
　　（工事着手日～工事完了日）</t>
    <rPh sb="3" eb="5">
      <t>ニッスウ</t>
    </rPh>
    <rPh sb="6" eb="8">
      <t>ニュウリョク</t>
    </rPh>
    <rPh sb="12" eb="14">
      <t>コウジ</t>
    </rPh>
    <rPh sb="14" eb="17">
      <t>チャクシュビ</t>
    </rPh>
    <rPh sb="18" eb="20">
      <t>コウジ</t>
    </rPh>
    <rPh sb="20" eb="23">
      <t>カンリョウビ</t>
    </rPh>
    <phoneticPr fontId="1"/>
  </si>
  <si>
    <t>「休日等取得計画表兼実績表」（週休二日工事）</t>
    <rPh sb="15" eb="17">
      <t>シュウキュウ</t>
    </rPh>
    <rPh sb="17" eb="19">
      <t>フツカ</t>
    </rPh>
    <rPh sb="19" eb="21">
      <t>コウジ</t>
    </rPh>
    <phoneticPr fontId="1"/>
  </si>
  <si>
    <t>「休日等取得計画表兼実績表」（週休二日工事）</t>
    <phoneticPr fontId="1"/>
  </si>
  <si>
    <t>適用：令和６年５月１日以降の積算</t>
    <phoneticPr fontId="1"/>
  </si>
  <si>
    <r>
      <t>現場閉所率（累計現場閉所日数の割合）＝「</t>
    </r>
    <r>
      <rPr>
        <b/>
        <u/>
        <sz val="12"/>
        <color theme="1"/>
        <rFont val="ＭＳ Ｐゴシック"/>
        <family val="3"/>
        <charset val="128"/>
        <scheme val="minor"/>
      </rPr>
      <t>現場閉所日実績の</t>
    </r>
    <r>
      <rPr>
        <b/>
        <sz val="12"/>
        <color theme="1"/>
        <rFont val="ＭＳ Ｐゴシック"/>
        <family val="3"/>
        <charset val="128"/>
        <scheme val="minor"/>
      </rPr>
      <t>累計日数」／「対象期間の累計日数」</t>
    </r>
    <rPh sb="0" eb="2">
      <t>ゲンバ</t>
    </rPh>
    <rPh sb="2" eb="5">
      <t>ヘイショリツ</t>
    </rPh>
    <rPh sb="6" eb="8">
      <t>ルイケイ</t>
    </rPh>
    <rPh sb="8" eb="10">
      <t>ゲンバ</t>
    </rPh>
    <rPh sb="10" eb="12">
      <t>ヘイショ</t>
    </rPh>
    <rPh sb="12" eb="13">
      <t>ヒ</t>
    </rPh>
    <rPh sb="13" eb="14">
      <t>スウ</t>
    </rPh>
    <rPh sb="15" eb="17">
      <t>ワリアイ</t>
    </rPh>
    <rPh sb="20" eb="22">
      <t>ゲンバ</t>
    </rPh>
    <rPh sb="22" eb="24">
      <t>ヘイショ</t>
    </rPh>
    <rPh sb="24" eb="25">
      <t>ヒ</t>
    </rPh>
    <rPh sb="25" eb="27">
      <t>ジッセキ</t>
    </rPh>
    <rPh sb="28" eb="30">
      <t>ルイケイ</t>
    </rPh>
    <rPh sb="30" eb="32">
      <t>ニッスウ</t>
    </rPh>
    <rPh sb="35" eb="37">
      <t>タイショウ</t>
    </rPh>
    <rPh sb="37" eb="39">
      <t>キカン</t>
    </rPh>
    <rPh sb="40" eb="42">
      <t>ルイケイ</t>
    </rPh>
    <rPh sb="42" eb="44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</si>
</sst>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d"/>
    <numFmt numFmtId="178" formatCode="aaa"/>
    <numFmt numFmtId="179" formatCode="m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b/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textRotation="255" shrinkToFit="1"/>
    </xf>
    <xf numFmtId="0" fontId="4" fillId="0" borderId="18" xfId="0" applyFont="1" applyFill="1" applyBorder="1" applyAlignment="1">
      <alignment vertical="center" textRotation="255" shrinkToFi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5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5" fillId="6" borderId="1" xfId="0" applyFont="1" applyFill="1" applyBorder="1" applyAlignment="1">
      <alignment vertical="center" textRotation="255" shrinkToFi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0" fillId="7" borderId="5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8" borderId="29" xfId="0" applyFont="1" applyFill="1" applyBorder="1">
      <alignment vertical="center"/>
    </xf>
    <xf numFmtId="0" fontId="0" fillId="8" borderId="29" xfId="0" applyFill="1" applyBorder="1">
      <alignment vertical="center"/>
    </xf>
    <xf numFmtId="0" fontId="0" fillId="6" borderId="21" xfId="0" applyFill="1" applyBorder="1" applyAlignment="1">
      <alignment horizontal="center" vertical="center"/>
    </xf>
    <xf numFmtId="0" fontId="3" fillId="6" borderId="21" xfId="0" applyFont="1" applyFill="1" applyBorder="1" applyAlignment="1">
      <alignment vertical="center" textRotation="255" shrinkToFit="1"/>
    </xf>
    <xf numFmtId="0" fontId="0" fillId="6" borderId="19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1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textRotation="255" shrinkToFit="1"/>
    </xf>
    <xf numFmtId="0" fontId="18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6" borderId="1" xfId="0" applyFill="1" applyBorder="1" applyAlignment="1">
      <alignment vertical="top" textRotation="255" shrinkToFit="1"/>
    </xf>
    <xf numFmtId="0" fontId="0" fillId="5" borderId="1" xfId="0" applyFont="1" applyFill="1" applyBorder="1" applyAlignment="1">
      <alignment vertical="center" textRotation="255" wrapText="1" shrinkToFit="1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vertical="center" textRotation="255" shrinkToFit="1"/>
    </xf>
    <xf numFmtId="0" fontId="0" fillId="3" borderId="36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22" fillId="0" borderId="29" xfId="0" applyFont="1" applyBorder="1">
      <alignment vertical="center"/>
    </xf>
    <xf numFmtId="0" fontId="21" fillId="0" borderId="29" xfId="0" applyFont="1" applyBorder="1">
      <alignment vertical="center"/>
    </xf>
    <xf numFmtId="0" fontId="3" fillId="0" borderId="1" xfId="0" applyFont="1" applyFill="1" applyBorder="1" applyAlignment="1">
      <alignment vertical="center" textRotation="255" shrinkToFit="1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textRotation="255" shrinkToFi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0" fillId="4" borderId="13" xfId="0" applyFill="1" applyBorder="1" applyAlignment="1">
      <alignment horizontal="center" vertical="center" textRotation="255"/>
    </xf>
    <xf numFmtId="0" fontId="0" fillId="4" borderId="14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 shrinkToFit="1"/>
    </xf>
    <xf numFmtId="0" fontId="0" fillId="4" borderId="10" xfId="0" applyFill="1" applyBorder="1" applyAlignment="1">
      <alignment horizontal="center" vertical="center" textRotation="255" shrinkToFit="1"/>
    </xf>
    <xf numFmtId="176" fontId="0" fillId="2" borderId="24" xfId="0" applyNumberFormat="1" applyFill="1" applyBorder="1" applyAlignment="1">
      <alignment horizontal="center" vertical="center" shrinkToFit="1"/>
    </xf>
    <xf numFmtId="176" fontId="0" fillId="2" borderId="25" xfId="0" applyNumberFormat="1" applyFill="1" applyBorder="1" applyAlignment="1">
      <alignment horizontal="center" vertical="center" shrinkToFit="1"/>
    </xf>
    <xf numFmtId="176" fontId="0" fillId="4" borderId="24" xfId="0" applyNumberFormat="1" applyFill="1" applyBorder="1" applyAlignment="1">
      <alignment horizontal="center" vertical="center" shrinkToFit="1"/>
    </xf>
    <xf numFmtId="176" fontId="0" fillId="4" borderId="25" xfId="0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79" fontId="0" fillId="0" borderId="6" xfId="0" applyNumberFormat="1" applyBorder="1" applyAlignment="1">
      <alignment horizontal="left" vertical="center" indent="1"/>
    </xf>
    <xf numFmtId="179" fontId="0" fillId="0" borderId="7" xfId="0" applyNumberFormat="1" applyBorder="1" applyAlignment="1">
      <alignment horizontal="left" vertical="center" indent="1"/>
    </xf>
    <xf numFmtId="179" fontId="0" fillId="0" borderId="8" xfId="0" applyNumberFormat="1" applyBorder="1" applyAlignment="1">
      <alignment horizontal="left" vertical="center" inden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/>
    </xf>
    <xf numFmtId="0" fontId="0" fillId="2" borderId="30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1" fontId="8" fillId="8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1</xdr:row>
      <xdr:rowOff>50800</xdr:rowOff>
    </xdr:from>
    <xdr:to>
      <xdr:col>29</xdr:col>
      <xdr:colOff>190500</xdr:colOff>
      <xdr:row>4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5575" y="355600"/>
          <a:ext cx="3946525" cy="5937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●休工：現場閉所日（土日及び振替日）</a:t>
          </a: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○休工：上記以外の休日等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1</xdr:row>
      <xdr:rowOff>50800</xdr:rowOff>
    </xdr:from>
    <xdr:to>
      <xdr:col>29</xdr:col>
      <xdr:colOff>190500</xdr:colOff>
      <xdr:row>4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86375" y="355600"/>
          <a:ext cx="3984625" cy="5842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●休工：現場閉所日（土日及び振替日）</a:t>
          </a: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○休工：上記以外の休日等</a:t>
          </a:r>
        </a:p>
      </xdr:txBody>
    </xdr:sp>
    <xdr:clientData/>
  </xdr:twoCellAnchor>
  <xdr:twoCellAnchor>
    <xdr:from>
      <xdr:col>8</xdr:col>
      <xdr:colOff>73199</xdr:colOff>
      <xdr:row>9</xdr:row>
      <xdr:rowOff>49212</xdr:rowOff>
    </xdr:from>
    <xdr:to>
      <xdr:col>29</xdr:col>
      <xdr:colOff>229913</xdr:colOff>
      <xdr:row>10</xdr:row>
      <xdr:rowOff>180180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64302" y="2335212"/>
          <a:ext cx="6778232" cy="34774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（始期日から工事着手日の前日までの期間は除く。）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23813</xdr:colOff>
      <xdr:row>23</xdr:row>
      <xdr:rowOff>23814</xdr:rowOff>
    </xdr:from>
    <xdr:to>
      <xdr:col>16</xdr:col>
      <xdr:colOff>297657</xdr:colOff>
      <xdr:row>24</xdr:row>
      <xdr:rowOff>134483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00538" y="5862639"/>
          <a:ext cx="902494" cy="2821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 </a:t>
          </a:r>
        </a:p>
      </xdr:txBody>
    </xdr:sp>
    <xdr:clientData/>
  </xdr:twoCellAnchor>
  <xdr:twoCellAnchor>
    <xdr:from>
      <xdr:col>30</xdr:col>
      <xdr:colOff>16565</xdr:colOff>
      <xdr:row>51</xdr:row>
      <xdr:rowOff>33130</xdr:rowOff>
    </xdr:from>
    <xdr:to>
      <xdr:col>32</xdr:col>
      <xdr:colOff>291962</xdr:colOff>
      <xdr:row>52</xdr:row>
      <xdr:rowOff>142505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322490" y="12996655"/>
          <a:ext cx="904047" cy="2808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 </a:t>
          </a:r>
        </a:p>
      </xdr:txBody>
    </xdr:sp>
    <xdr:clientData/>
  </xdr:twoCellAnchor>
  <xdr:twoCellAnchor>
    <xdr:from>
      <xdr:col>2</xdr:col>
      <xdr:colOff>16566</xdr:colOff>
      <xdr:row>58</xdr:row>
      <xdr:rowOff>33130</xdr:rowOff>
    </xdr:from>
    <xdr:to>
      <xdr:col>4</xdr:col>
      <xdr:colOff>291963</xdr:colOff>
      <xdr:row>59</xdr:row>
      <xdr:rowOff>142506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21391" y="14777830"/>
          <a:ext cx="904047" cy="28082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 </a:t>
          </a:r>
        </a:p>
      </xdr:txBody>
    </xdr:sp>
    <xdr:clientData/>
  </xdr:twoCellAnchor>
  <xdr:twoCellAnchor>
    <xdr:from>
      <xdr:col>12</xdr:col>
      <xdr:colOff>50800</xdr:colOff>
      <xdr:row>58</xdr:row>
      <xdr:rowOff>26276</xdr:rowOff>
    </xdr:from>
    <xdr:to>
      <xdr:col>32</xdr:col>
      <xdr:colOff>275896</xdr:colOff>
      <xdr:row>59</xdr:row>
      <xdr:rowOff>157654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703145" y="14957535"/>
          <a:ext cx="6531303" cy="30217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（工事完了日の翌日から終期日までの期間は除く）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146741</xdr:colOff>
      <xdr:row>50</xdr:row>
      <xdr:rowOff>551538</xdr:rowOff>
    </xdr:from>
    <xdr:to>
      <xdr:col>28</xdr:col>
      <xdr:colOff>238377</xdr:colOff>
      <xdr:row>51</xdr:row>
      <xdr:rowOff>103719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07275" flipV="1">
          <a:off x="7639741" y="13073738"/>
          <a:ext cx="1361636" cy="288781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256189</xdr:colOff>
      <xdr:row>45</xdr:row>
      <xdr:rowOff>164225</xdr:rowOff>
    </xdr:from>
    <xdr:to>
      <xdr:col>26</xdr:col>
      <xdr:colOff>52551</xdr:colOff>
      <xdr:row>52</xdr:row>
      <xdr:rowOff>78828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3908534" y="11699328"/>
          <a:ext cx="4210707" cy="1721069"/>
        </a:xfrm>
        <a:prstGeom prst="straightConnector1">
          <a:avLst/>
        </a:prstGeom>
        <a:ln w="76200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78804</xdr:colOff>
      <xdr:row>45</xdr:row>
      <xdr:rowOff>129064</xdr:rowOff>
    </xdr:from>
    <xdr:to>
      <xdr:col>12</xdr:col>
      <xdr:colOff>238498</xdr:colOff>
      <xdr:row>47</xdr:row>
      <xdr:rowOff>135006</xdr:rowOff>
    </xdr:to>
    <xdr:sp macro="" textlink="">
      <xdr:nvSpPr>
        <xdr:cNvPr id="14" name="上カーブ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435656" flipV="1">
          <a:off x="2174304" y="11774964"/>
          <a:ext cx="1747194" cy="348842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168042</xdr:colOff>
      <xdr:row>22</xdr:row>
      <xdr:rowOff>602242</xdr:rowOff>
    </xdr:from>
    <xdr:to>
      <xdr:col>26</xdr:col>
      <xdr:colOff>204685</xdr:colOff>
      <xdr:row>23</xdr:row>
      <xdr:rowOff>121405</xdr:rowOff>
    </xdr:to>
    <xdr:sp macro="" textlink="">
      <xdr:nvSpPr>
        <xdr:cNvPr id="18" name="上カーブ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413535" flipV="1">
          <a:off x="6342870" y="5765449"/>
          <a:ext cx="1928505" cy="254887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66877</xdr:colOff>
      <xdr:row>8</xdr:row>
      <xdr:rowOff>120618</xdr:rowOff>
    </xdr:from>
    <xdr:ext cx="3769177" cy="489857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295774" y="1670894"/>
          <a:ext cx="3769177" cy="489857"/>
        </a:xfrm>
        <a:prstGeom prst="wedgeRectCallout">
          <a:avLst>
            <a:gd name="adj1" fmla="val 55097"/>
            <a:gd name="adj2" fmla="val -3568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工事目的物の施工に係る現場作業の着手日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直後に振替日「現場閉所予定日」の設定は出来ません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oneCellAnchor>
  <xdr:oneCellAnchor>
    <xdr:from>
      <xdr:col>12</xdr:col>
      <xdr:colOff>225878</xdr:colOff>
      <xdr:row>57</xdr:row>
      <xdr:rowOff>119743</xdr:rowOff>
    </xdr:from>
    <xdr:ext cx="3782786" cy="48985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08878" y="14470743"/>
          <a:ext cx="3782786" cy="489857"/>
        </a:xfrm>
        <a:prstGeom prst="wedgeRectCallout">
          <a:avLst>
            <a:gd name="adj1" fmla="val -54641"/>
            <a:gd name="adj2" fmla="val -329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工事目的物の施工に係る現場作業の完了日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直前に振替日「現場閉所予定日」の設定は出来ません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oneCellAnchor>
  <xdr:twoCellAnchor>
    <xdr:from>
      <xdr:col>11</xdr:col>
      <xdr:colOff>63681</xdr:colOff>
      <xdr:row>15</xdr:row>
      <xdr:rowOff>583647</xdr:rowOff>
    </xdr:from>
    <xdr:to>
      <xdr:col>16</xdr:col>
      <xdr:colOff>134296</xdr:colOff>
      <xdr:row>16</xdr:row>
      <xdr:rowOff>113852</xdr:rowOff>
    </xdr:to>
    <xdr:sp macro="" textlink="">
      <xdr:nvSpPr>
        <xdr:cNvPr id="21" name="上カーブ矢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 rot="10238343">
          <a:off x="3400715" y="3940388"/>
          <a:ext cx="1647167" cy="265930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124093</xdr:colOff>
      <xdr:row>36</xdr:row>
      <xdr:rowOff>567050</xdr:rowOff>
    </xdr:from>
    <xdr:to>
      <xdr:col>18</xdr:col>
      <xdr:colOff>246416</xdr:colOff>
      <xdr:row>37</xdr:row>
      <xdr:rowOff>86213</xdr:rowOff>
    </xdr:to>
    <xdr:sp macro="" textlink="">
      <xdr:nvSpPr>
        <xdr:cNvPr id="22" name="上カーブ矢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 rot="741005" flipV="1">
          <a:off x="6347093" y="9431650"/>
          <a:ext cx="1074823" cy="255763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188699</xdr:colOff>
      <xdr:row>29</xdr:row>
      <xdr:rowOff>689373</xdr:rowOff>
    </xdr:from>
    <xdr:to>
      <xdr:col>13</xdr:col>
      <xdr:colOff>3281</xdr:colOff>
      <xdr:row>30</xdr:row>
      <xdr:rowOff>149670</xdr:rowOff>
    </xdr:to>
    <xdr:sp macro="" textlink="">
      <xdr:nvSpPr>
        <xdr:cNvPr id="23" name="上カーブ矢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1831078" flipV="1">
          <a:off x="3525733" y="7659045"/>
          <a:ext cx="445203" cy="196022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64148</xdr:colOff>
      <xdr:row>29</xdr:row>
      <xdr:rowOff>633204</xdr:rowOff>
    </xdr:from>
    <xdr:to>
      <xdr:col>17</xdr:col>
      <xdr:colOff>181274</xdr:colOff>
      <xdr:row>30</xdr:row>
      <xdr:rowOff>134066</xdr:rowOff>
    </xdr:to>
    <xdr:sp macro="" textlink="">
      <xdr:nvSpPr>
        <xdr:cNvPr id="24" name="上カーブ矢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0164886">
          <a:off x="4031803" y="7602876"/>
          <a:ext cx="1378368" cy="236587"/>
        </a:xfrm>
        <a:prstGeom prst="curvedUpArrow">
          <a:avLst/>
        </a:prstGeom>
        <a:gradFill>
          <a:gsLst>
            <a:gs pos="0">
              <a:srgbClr val="FF0000"/>
            </a:gs>
            <a:gs pos="100000">
              <a:srgbClr val="FF0000"/>
            </a:gs>
            <a:gs pos="100000">
              <a:schemeClr val="accent2">
                <a:tint val="15000"/>
                <a:satMod val="350000"/>
              </a:schemeClr>
            </a:gs>
          </a:gsLst>
        </a:gra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</xdr:col>
      <xdr:colOff>147910</xdr:colOff>
      <xdr:row>50</xdr:row>
      <xdr:rowOff>67365</xdr:rowOff>
    </xdr:from>
    <xdr:ext cx="1733504" cy="439649"/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925910" y="12589565"/>
          <a:ext cx="1733504" cy="439649"/>
        </a:xfrm>
        <a:prstGeom prst="wedgeRectCallout">
          <a:avLst>
            <a:gd name="adj1" fmla="val 59990"/>
            <a:gd name="adj2" fmla="val 11435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振替日は、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「対象期間内」で振替可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5"/>
  <sheetViews>
    <sheetView tabSelected="1" view="pageBreakPreview" zoomScale="80" zoomScaleNormal="70" zoomScaleSheetLayoutView="80" workbookViewId="0">
      <selection activeCell="D2" sqref="D2:P2"/>
    </sheetView>
  </sheetViews>
  <sheetFormatPr defaultRowHeight="13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  <col min="39" max="39" width="9" customWidth="1"/>
  </cols>
  <sheetData>
    <row r="1" spans="2:44" ht="23.4">
      <c r="B1" s="43" t="s">
        <v>60</v>
      </c>
      <c r="L1" s="3"/>
      <c r="AB1" s="3"/>
      <c r="AC1" s="54"/>
      <c r="AD1" s="55"/>
      <c r="AE1" s="55"/>
      <c r="AF1" s="55"/>
      <c r="AG1" s="55"/>
      <c r="AH1" s="55"/>
      <c r="AI1" s="55"/>
      <c r="AJ1" s="55"/>
      <c r="AK1" s="44" t="s">
        <v>62</v>
      </c>
    </row>
    <row r="2" spans="2:44" ht="14.25" customHeight="1">
      <c r="B2" s="24" t="s">
        <v>31</v>
      </c>
      <c r="D2" s="116" t="s">
        <v>58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AM2" s="120" t="s">
        <v>59</v>
      </c>
      <c r="AN2" s="120"/>
      <c r="AO2" s="120"/>
      <c r="AP2" s="120"/>
      <c r="AQ2" s="120"/>
    </row>
    <row r="3" spans="2:44" ht="14.25" customHeight="1">
      <c r="B3" s="24" t="s">
        <v>13</v>
      </c>
      <c r="C3" s="25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AM3" s="120"/>
      <c r="AN3" s="120"/>
      <c r="AO3" s="120"/>
      <c r="AP3" s="120"/>
      <c r="AQ3" s="120"/>
      <c r="AR3" s="72"/>
    </row>
    <row r="4" spans="2:44" ht="14.25" customHeight="1">
      <c r="B4" s="118" t="s">
        <v>15</v>
      </c>
      <c r="C4" s="118"/>
      <c r="D4" s="119"/>
      <c r="E4" s="119"/>
      <c r="F4" s="119"/>
      <c r="G4" s="119"/>
      <c r="H4" s="119"/>
      <c r="I4" s="119"/>
      <c r="J4" s="37" t="s">
        <v>16</v>
      </c>
      <c r="K4" s="119"/>
      <c r="L4" s="119"/>
      <c r="M4" s="119"/>
      <c r="N4" s="119"/>
      <c r="O4" s="119"/>
      <c r="P4" s="119"/>
      <c r="AF4" s="38" t="s">
        <v>18</v>
      </c>
      <c r="AG4" s="39"/>
      <c r="AH4" s="39"/>
      <c r="AI4" s="39"/>
      <c r="AJ4" s="39"/>
      <c r="AK4" s="39"/>
      <c r="AM4" s="120"/>
      <c r="AN4" s="120"/>
      <c r="AO4" s="120"/>
      <c r="AP4" s="120"/>
      <c r="AQ4" s="120"/>
      <c r="AR4" s="72"/>
    </row>
    <row r="5" spans="2:44" ht="14.25" customHeight="1" thickBot="1">
      <c r="AM5" s="94" t="str">
        <f>CONCATENATE(MONTH(C6),"月の")</f>
        <v>6月の</v>
      </c>
      <c r="AN5" s="96" t="s">
        <v>9</v>
      </c>
    </row>
    <row r="6" spans="2:44" ht="13.5" customHeight="1">
      <c r="B6" s="4" t="s">
        <v>0</v>
      </c>
      <c r="C6" s="99">
        <f>C7</f>
        <v>45078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1"/>
      <c r="AH6" s="102" t="s">
        <v>11</v>
      </c>
      <c r="AI6" s="103"/>
      <c r="AJ6" s="106" t="s">
        <v>9</v>
      </c>
      <c r="AK6" s="107"/>
      <c r="AM6" s="95"/>
      <c r="AN6" s="97"/>
    </row>
    <row r="7" spans="2:44">
      <c r="B7" s="5" t="s">
        <v>1</v>
      </c>
      <c r="C7" s="69">
        <v>45078</v>
      </c>
      <c r="D7" s="69">
        <v>45079</v>
      </c>
      <c r="E7" s="69">
        <v>45080</v>
      </c>
      <c r="F7" s="69">
        <v>45081</v>
      </c>
      <c r="G7" s="69">
        <v>45082</v>
      </c>
      <c r="H7" s="69">
        <v>45083</v>
      </c>
      <c r="I7" s="69">
        <v>45084</v>
      </c>
      <c r="J7" s="69">
        <v>45085</v>
      </c>
      <c r="K7" s="69">
        <v>45086</v>
      </c>
      <c r="L7" s="69">
        <v>45087</v>
      </c>
      <c r="M7" s="69">
        <v>45088</v>
      </c>
      <c r="N7" s="69">
        <v>45089</v>
      </c>
      <c r="O7" s="69">
        <v>45090</v>
      </c>
      <c r="P7" s="69">
        <v>45091</v>
      </c>
      <c r="Q7" s="69">
        <v>45092</v>
      </c>
      <c r="R7" s="69">
        <v>45093</v>
      </c>
      <c r="S7" s="69">
        <v>45094</v>
      </c>
      <c r="T7" s="69">
        <v>45095</v>
      </c>
      <c r="U7" s="69">
        <v>45096</v>
      </c>
      <c r="V7" s="69">
        <v>45097</v>
      </c>
      <c r="W7" s="69">
        <v>45098</v>
      </c>
      <c r="X7" s="69">
        <v>45099</v>
      </c>
      <c r="Y7" s="69">
        <v>45100</v>
      </c>
      <c r="Z7" s="69">
        <v>45101</v>
      </c>
      <c r="AA7" s="69">
        <v>45102</v>
      </c>
      <c r="AB7" s="69">
        <v>45103</v>
      </c>
      <c r="AC7" s="69">
        <v>45104</v>
      </c>
      <c r="AD7" s="69">
        <v>45105</v>
      </c>
      <c r="AE7" s="69">
        <v>45106</v>
      </c>
      <c r="AF7" s="69">
        <v>45107</v>
      </c>
      <c r="AG7" s="69"/>
      <c r="AH7" s="104"/>
      <c r="AI7" s="105"/>
      <c r="AJ7" s="108"/>
      <c r="AK7" s="109"/>
      <c r="AM7" s="110" t="s">
        <v>35</v>
      </c>
      <c r="AN7" s="97"/>
    </row>
    <row r="8" spans="2:44" ht="13.5" customHeight="1" thickBot="1">
      <c r="B8" s="5" t="s">
        <v>3</v>
      </c>
      <c r="C8" s="70">
        <f>C7</f>
        <v>45078</v>
      </c>
      <c r="D8" s="70">
        <f t="shared" ref="D8:AB8" si="0">D7</f>
        <v>45079</v>
      </c>
      <c r="E8" s="70">
        <f t="shared" si="0"/>
        <v>45080</v>
      </c>
      <c r="F8" s="70">
        <f t="shared" si="0"/>
        <v>45081</v>
      </c>
      <c r="G8" s="70">
        <f t="shared" si="0"/>
        <v>45082</v>
      </c>
      <c r="H8" s="70">
        <f t="shared" si="0"/>
        <v>45083</v>
      </c>
      <c r="I8" s="70">
        <f t="shared" si="0"/>
        <v>45084</v>
      </c>
      <c r="J8" s="70">
        <f t="shared" si="0"/>
        <v>45085</v>
      </c>
      <c r="K8" s="70">
        <f t="shared" si="0"/>
        <v>45086</v>
      </c>
      <c r="L8" s="70">
        <f t="shared" si="0"/>
        <v>45087</v>
      </c>
      <c r="M8" s="70">
        <f t="shared" si="0"/>
        <v>45088</v>
      </c>
      <c r="N8" s="70">
        <f t="shared" si="0"/>
        <v>45089</v>
      </c>
      <c r="O8" s="70">
        <f t="shared" si="0"/>
        <v>45090</v>
      </c>
      <c r="P8" s="70">
        <f t="shared" si="0"/>
        <v>45091</v>
      </c>
      <c r="Q8" s="70">
        <f t="shared" si="0"/>
        <v>45092</v>
      </c>
      <c r="R8" s="70">
        <f t="shared" si="0"/>
        <v>45093</v>
      </c>
      <c r="S8" s="70">
        <f t="shared" si="0"/>
        <v>45094</v>
      </c>
      <c r="T8" s="70">
        <f t="shared" si="0"/>
        <v>45095</v>
      </c>
      <c r="U8" s="70">
        <f t="shared" si="0"/>
        <v>45096</v>
      </c>
      <c r="V8" s="70">
        <f t="shared" si="0"/>
        <v>45097</v>
      </c>
      <c r="W8" s="70">
        <f t="shared" si="0"/>
        <v>45098</v>
      </c>
      <c r="X8" s="70">
        <f t="shared" si="0"/>
        <v>45099</v>
      </c>
      <c r="Y8" s="70">
        <f t="shared" si="0"/>
        <v>45100</v>
      </c>
      <c r="Z8" s="70">
        <f t="shared" si="0"/>
        <v>45101</v>
      </c>
      <c r="AA8" s="70">
        <f t="shared" si="0"/>
        <v>45102</v>
      </c>
      <c r="AB8" s="70">
        <f t="shared" si="0"/>
        <v>45103</v>
      </c>
      <c r="AC8" s="70">
        <f t="shared" ref="AC8:AF8" si="1">IF(AC7="","",AC7)</f>
        <v>45104</v>
      </c>
      <c r="AD8" s="70">
        <f t="shared" si="1"/>
        <v>45105</v>
      </c>
      <c r="AE8" s="70">
        <f t="shared" si="1"/>
        <v>45106</v>
      </c>
      <c r="AF8" s="70">
        <f t="shared" si="1"/>
        <v>45107</v>
      </c>
      <c r="AG8" s="70" t="str">
        <f>IF(AG7="","",AG7)</f>
        <v/>
      </c>
      <c r="AH8" s="112" t="s">
        <v>8</v>
      </c>
      <c r="AI8" s="114" t="s">
        <v>33</v>
      </c>
      <c r="AJ8" s="85" t="s">
        <v>8</v>
      </c>
      <c r="AK8" s="87" t="s">
        <v>33</v>
      </c>
      <c r="AM8" s="111"/>
      <c r="AN8" s="98"/>
    </row>
    <row r="9" spans="2:44" s="2" customFormat="1" ht="57.75" customHeight="1" thickBot="1">
      <c r="B9" s="7" t="s">
        <v>5</v>
      </c>
      <c r="C9" s="45"/>
      <c r="D9" s="45"/>
      <c r="E9" s="12"/>
      <c r="F9" s="15"/>
      <c r="G9" s="45"/>
      <c r="H9" s="45"/>
      <c r="I9" s="71"/>
      <c r="J9" s="45"/>
      <c r="K9" s="45"/>
      <c r="L9" s="12"/>
      <c r="M9" s="12"/>
      <c r="N9" s="45"/>
      <c r="O9" s="45"/>
      <c r="P9" s="45"/>
      <c r="Q9" s="45"/>
      <c r="R9" s="45"/>
      <c r="S9" s="12"/>
      <c r="T9" s="12"/>
      <c r="U9" s="45"/>
      <c r="V9" s="45"/>
      <c r="W9" s="45"/>
      <c r="X9" s="45"/>
      <c r="Y9" s="45"/>
      <c r="Z9" s="12"/>
      <c r="AA9" s="49"/>
      <c r="AB9" s="45"/>
      <c r="AC9" s="45"/>
      <c r="AD9" s="45"/>
      <c r="AE9" s="66"/>
      <c r="AF9" s="45"/>
      <c r="AG9" s="45"/>
      <c r="AH9" s="113"/>
      <c r="AI9" s="115"/>
      <c r="AJ9" s="86"/>
      <c r="AK9" s="88"/>
      <c r="AM9" s="51">
        <v>30</v>
      </c>
      <c r="AN9" s="52">
        <f>AM9</f>
        <v>30</v>
      </c>
    </row>
    <row r="10" spans="2:44" s="1" customFormat="1" ht="16.2">
      <c r="B10" s="5" t="s">
        <v>2</v>
      </c>
      <c r="C10" s="10"/>
      <c r="D10" s="10"/>
      <c r="E10" s="11"/>
      <c r="F10" s="16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0"/>
      <c r="AC10" s="10"/>
      <c r="AD10" s="10"/>
      <c r="AE10" s="10"/>
      <c r="AF10" s="10"/>
      <c r="AG10" s="10"/>
      <c r="AH10" s="8">
        <f>COUNTIF(C10:AG10,"●")</f>
        <v>0</v>
      </c>
      <c r="AI10" s="89">
        <f>AH11/AM9</f>
        <v>0</v>
      </c>
      <c r="AJ10" s="20">
        <f>AH10</f>
        <v>0</v>
      </c>
      <c r="AK10" s="91">
        <f>AJ11/AN9</f>
        <v>0</v>
      </c>
      <c r="AM10" s="50"/>
    </row>
    <row r="11" spans="2:44" s="1" customFormat="1" ht="16.8" thickBot="1">
      <c r="B11" s="6" t="s">
        <v>12</v>
      </c>
      <c r="C11" s="47"/>
      <c r="D11" s="47"/>
      <c r="E11" s="13"/>
      <c r="F11" s="17"/>
      <c r="G11" s="47"/>
      <c r="H11" s="47"/>
      <c r="I11" s="47"/>
      <c r="J11" s="47"/>
      <c r="K11" s="47"/>
      <c r="L11" s="13"/>
      <c r="M11" s="13"/>
      <c r="N11" s="47"/>
      <c r="O11" s="47"/>
      <c r="P11" s="47"/>
      <c r="Q11" s="47"/>
      <c r="R11" s="47"/>
      <c r="S11" s="13"/>
      <c r="T11" s="13"/>
      <c r="U11" s="47"/>
      <c r="V11" s="47"/>
      <c r="W11" s="47"/>
      <c r="X11" s="47"/>
      <c r="Y11" s="47"/>
      <c r="Z11" s="13"/>
      <c r="AA11" s="13"/>
      <c r="AB11" s="47"/>
      <c r="AC11" s="47"/>
      <c r="AD11" s="47"/>
      <c r="AE11" s="47"/>
      <c r="AF11" s="47"/>
      <c r="AG11" s="47"/>
      <c r="AH11" s="9">
        <f>COUNTIF(C11:AG11,"●")</f>
        <v>0</v>
      </c>
      <c r="AI11" s="90"/>
      <c r="AJ11" s="21">
        <f>AH11</f>
        <v>0</v>
      </c>
      <c r="AK11" s="92"/>
      <c r="AM11" s="50"/>
    </row>
    <row r="12" spans="2:44" ht="9" customHeight="1" thickBot="1">
      <c r="AM12" s="94" t="str">
        <f>CONCATENATE(MONTH(C13),"月の")</f>
        <v>7月の</v>
      </c>
      <c r="AN12" s="96" t="s">
        <v>9</v>
      </c>
    </row>
    <row r="13" spans="2:44" ht="13.5" customHeight="1">
      <c r="B13" s="4" t="s">
        <v>0</v>
      </c>
      <c r="C13" s="99">
        <f>C14</f>
        <v>45108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1"/>
      <c r="AH13" s="102" t="s">
        <v>11</v>
      </c>
      <c r="AI13" s="103"/>
      <c r="AJ13" s="106" t="s">
        <v>9</v>
      </c>
      <c r="AK13" s="107"/>
      <c r="AM13" s="95"/>
      <c r="AN13" s="97"/>
    </row>
    <row r="14" spans="2:44">
      <c r="B14" s="5" t="s">
        <v>1</v>
      </c>
      <c r="C14" s="69">
        <v>45108</v>
      </c>
      <c r="D14" s="69">
        <v>45109</v>
      </c>
      <c r="E14" s="69">
        <v>45110</v>
      </c>
      <c r="F14" s="69">
        <v>45111</v>
      </c>
      <c r="G14" s="69">
        <v>45112</v>
      </c>
      <c r="H14" s="69">
        <v>45113</v>
      </c>
      <c r="I14" s="69">
        <v>45114</v>
      </c>
      <c r="J14" s="69">
        <v>45115</v>
      </c>
      <c r="K14" s="69">
        <v>45116</v>
      </c>
      <c r="L14" s="69">
        <v>45117</v>
      </c>
      <c r="M14" s="69">
        <v>45118</v>
      </c>
      <c r="N14" s="69">
        <v>45119</v>
      </c>
      <c r="O14" s="69">
        <v>45120</v>
      </c>
      <c r="P14" s="69">
        <v>45121</v>
      </c>
      <c r="Q14" s="69">
        <v>45122</v>
      </c>
      <c r="R14" s="69">
        <v>45123</v>
      </c>
      <c r="S14" s="69">
        <v>45124</v>
      </c>
      <c r="T14" s="69">
        <v>45125</v>
      </c>
      <c r="U14" s="69">
        <v>45126</v>
      </c>
      <c r="V14" s="69">
        <v>45127</v>
      </c>
      <c r="W14" s="69">
        <v>45128</v>
      </c>
      <c r="X14" s="69">
        <v>45129</v>
      </c>
      <c r="Y14" s="69">
        <v>45130</v>
      </c>
      <c r="Z14" s="69">
        <v>45131</v>
      </c>
      <c r="AA14" s="69">
        <v>45132</v>
      </c>
      <c r="AB14" s="69">
        <v>45133</v>
      </c>
      <c r="AC14" s="69">
        <v>45134</v>
      </c>
      <c r="AD14" s="69">
        <v>45135</v>
      </c>
      <c r="AE14" s="69">
        <v>45136</v>
      </c>
      <c r="AF14" s="69">
        <v>45137</v>
      </c>
      <c r="AG14" s="69">
        <v>45138</v>
      </c>
      <c r="AH14" s="104"/>
      <c r="AI14" s="105"/>
      <c r="AJ14" s="108"/>
      <c r="AK14" s="109"/>
      <c r="AM14" s="110" t="s">
        <v>35</v>
      </c>
      <c r="AN14" s="97"/>
    </row>
    <row r="15" spans="2:44" ht="13.5" customHeight="1" thickBot="1">
      <c r="B15" s="5" t="s">
        <v>3</v>
      </c>
      <c r="C15" s="70">
        <f>C14</f>
        <v>45108</v>
      </c>
      <c r="D15" s="70">
        <f t="shared" ref="D15:AB15" si="2">D14</f>
        <v>45109</v>
      </c>
      <c r="E15" s="70">
        <f t="shared" si="2"/>
        <v>45110</v>
      </c>
      <c r="F15" s="70">
        <f t="shared" si="2"/>
        <v>45111</v>
      </c>
      <c r="G15" s="70">
        <f t="shared" si="2"/>
        <v>45112</v>
      </c>
      <c r="H15" s="70">
        <f t="shared" si="2"/>
        <v>45113</v>
      </c>
      <c r="I15" s="70">
        <f t="shared" si="2"/>
        <v>45114</v>
      </c>
      <c r="J15" s="70">
        <f t="shared" si="2"/>
        <v>45115</v>
      </c>
      <c r="K15" s="70">
        <f t="shared" si="2"/>
        <v>45116</v>
      </c>
      <c r="L15" s="70">
        <f t="shared" si="2"/>
        <v>45117</v>
      </c>
      <c r="M15" s="70">
        <f t="shared" si="2"/>
        <v>45118</v>
      </c>
      <c r="N15" s="70">
        <f t="shared" si="2"/>
        <v>45119</v>
      </c>
      <c r="O15" s="70">
        <f t="shared" si="2"/>
        <v>45120</v>
      </c>
      <c r="P15" s="70">
        <f t="shared" si="2"/>
        <v>45121</v>
      </c>
      <c r="Q15" s="70">
        <f t="shared" si="2"/>
        <v>45122</v>
      </c>
      <c r="R15" s="70">
        <f t="shared" si="2"/>
        <v>45123</v>
      </c>
      <c r="S15" s="70">
        <f t="shared" si="2"/>
        <v>45124</v>
      </c>
      <c r="T15" s="70">
        <f t="shared" si="2"/>
        <v>45125</v>
      </c>
      <c r="U15" s="70">
        <f t="shared" si="2"/>
        <v>45126</v>
      </c>
      <c r="V15" s="70">
        <f t="shared" si="2"/>
        <v>45127</v>
      </c>
      <c r="W15" s="70">
        <f t="shared" si="2"/>
        <v>45128</v>
      </c>
      <c r="X15" s="70">
        <f t="shared" si="2"/>
        <v>45129</v>
      </c>
      <c r="Y15" s="70">
        <f t="shared" si="2"/>
        <v>45130</v>
      </c>
      <c r="Z15" s="70">
        <f t="shared" si="2"/>
        <v>45131</v>
      </c>
      <c r="AA15" s="70">
        <f t="shared" si="2"/>
        <v>45132</v>
      </c>
      <c r="AB15" s="70">
        <f t="shared" si="2"/>
        <v>45133</v>
      </c>
      <c r="AC15" s="70">
        <f t="shared" ref="AC15:AF15" si="3">IF(AC14="","",AC14)</f>
        <v>45134</v>
      </c>
      <c r="AD15" s="70">
        <f t="shared" si="3"/>
        <v>45135</v>
      </c>
      <c r="AE15" s="70">
        <f t="shared" si="3"/>
        <v>45136</v>
      </c>
      <c r="AF15" s="70">
        <f t="shared" si="3"/>
        <v>45137</v>
      </c>
      <c r="AG15" s="70">
        <f>IF(AG14="","",AG14)</f>
        <v>45138</v>
      </c>
      <c r="AH15" s="112" t="s">
        <v>8</v>
      </c>
      <c r="AI15" s="114" t="s">
        <v>10</v>
      </c>
      <c r="AJ15" s="85" t="s">
        <v>8</v>
      </c>
      <c r="AK15" s="87" t="s">
        <v>10</v>
      </c>
      <c r="AM15" s="111"/>
      <c r="AN15" s="98"/>
    </row>
    <row r="16" spans="2:44" s="2" customFormat="1" ht="57.75" customHeight="1" thickBot="1">
      <c r="B16" s="7" t="s">
        <v>5</v>
      </c>
      <c r="C16" s="12"/>
      <c r="D16" s="12"/>
      <c r="E16" s="29"/>
      <c r="F16" s="29"/>
      <c r="G16" s="29"/>
      <c r="H16" s="45"/>
      <c r="I16" s="45"/>
      <c r="J16" s="12"/>
      <c r="K16" s="12"/>
      <c r="L16" s="45"/>
      <c r="M16" s="45"/>
      <c r="N16" s="45"/>
      <c r="O16" s="45"/>
      <c r="P16" s="45"/>
      <c r="Q16" s="12"/>
      <c r="R16" s="12"/>
      <c r="S16" s="27" t="s">
        <v>41</v>
      </c>
      <c r="T16" s="45"/>
      <c r="U16" s="45"/>
      <c r="V16" s="45"/>
      <c r="W16" s="45"/>
      <c r="X16" s="12"/>
      <c r="Y16" s="12"/>
      <c r="Z16" s="45"/>
      <c r="AA16" s="45"/>
      <c r="AB16" s="45"/>
      <c r="AC16" s="45"/>
      <c r="AD16" s="45"/>
      <c r="AE16" s="12"/>
      <c r="AF16" s="12"/>
      <c r="AG16" s="29"/>
      <c r="AH16" s="113"/>
      <c r="AI16" s="115"/>
      <c r="AJ16" s="86"/>
      <c r="AK16" s="88"/>
      <c r="AM16" s="51">
        <v>31</v>
      </c>
      <c r="AN16" s="52">
        <f>AN9+AM16</f>
        <v>61</v>
      </c>
    </row>
    <row r="17" spans="2:40" s="1" customFormat="1" ht="16.2">
      <c r="B17" s="5" t="s">
        <v>2</v>
      </c>
      <c r="C17" s="11"/>
      <c r="D17" s="11"/>
      <c r="E17" s="30"/>
      <c r="F17" s="30"/>
      <c r="G17" s="30"/>
      <c r="H17" s="10"/>
      <c r="I17" s="10"/>
      <c r="J17" s="11"/>
      <c r="K17" s="11"/>
      <c r="L17" s="10"/>
      <c r="M17" s="10"/>
      <c r="N17" s="10"/>
      <c r="O17" s="10"/>
      <c r="P17" s="10"/>
      <c r="Q17" s="11"/>
      <c r="R17" s="11"/>
      <c r="S17" s="26"/>
      <c r="T17" s="10"/>
      <c r="U17" s="10"/>
      <c r="V17" s="10"/>
      <c r="W17" s="10"/>
      <c r="X17" s="11"/>
      <c r="Y17" s="11"/>
      <c r="Z17" s="10"/>
      <c r="AA17" s="10"/>
      <c r="AB17" s="10"/>
      <c r="AC17" s="10"/>
      <c r="AD17" s="10"/>
      <c r="AE17" s="11"/>
      <c r="AF17" s="11"/>
      <c r="AG17" s="30"/>
      <c r="AH17" s="8">
        <f>COUNTIF(C17:AG17,"●")</f>
        <v>0</v>
      </c>
      <c r="AI17" s="89">
        <f>AH18/AM16</f>
        <v>0</v>
      </c>
      <c r="AJ17" s="20">
        <f>AJ10+AH17</f>
        <v>0</v>
      </c>
      <c r="AK17" s="91">
        <f>AJ18/AN16</f>
        <v>0</v>
      </c>
      <c r="AM17" s="50"/>
    </row>
    <row r="18" spans="2:40" s="1" customFormat="1" ht="16.8" thickBot="1">
      <c r="B18" s="6" t="s">
        <v>12</v>
      </c>
      <c r="C18" s="13"/>
      <c r="D18" s="13"/>
      <c r="E18" s="31"/>
      <c r="F18" s="31"/>
      <c r="G18" s="31"/>
      <c r="H18" s="47"/>
      <c r="I18" s="47"/>
      <c r="J18" s="13"/>
      <c r="K18" s="13"/>
      <c r="L18" s="47"/>
      <c r="M18" s="47"/>
      <c r="N18" s="47"/>
      <c r="O18" s="47"/>
      <c r="P18" s="47"/>
      <c r="Q18" s="13"/>
      <c r="R18" s="13"/>
      <c r="S18" s="28"/>
      <c r="T18" s="47"/>
      <c r="U18" s="47"/>
      <c r="V18" s="47"/>
      <c r="W18" s="47"/>
      <c r="X18" s="13"/>
      <c r="Y18" s="13"/>
      <c r="Z18" s="47"/>
      <c r="AA18" s="47"/>
      <c r="AB18" s="47"/>
      <c r="AC18" s="47"/>
      <c r="AD18" s="47"/>
      <c r="AE18" s="13"/>
      <c r="AF18" s="13"/>
      <c r="AG18" s="31"/>
      <c r="AH18" s="9">
        <f>COUNTIF(C18:AG18,"●")</f>
        <v>0</v>
      </c>
      <c r="AI18" s="90"/>
      <c r="AJ18" s="21">
        <f>AJ11+AH18</f>
        <v>0</v>
      </c>
      <c r="AK18" s="92"/>
      <c r="AM18" s="50"/>
    </row>
    <row r="19" spans="2:40" ht="9" customHeight="1" thickBot="1">
      <c r="AM19" s="94" t="str">
        <f>CONCATENATE(MONTH(C20),"月の")</f>
        <v>8月の</v>
      </c>
      <c r="AN19" s="96" t="s">
        <v>9</v>
      </c>
    </row>
    <row r="20" spans="2:40" ht="13.5" customHeight="1">
      <c r="B20" s="4" t="s">
        <v>0</v>
      </c>
      <c r="C20" s="99">
        <f>C21</f>
        <v>45139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1"/>
      <c r="AH20" s="102" t="s">
        <v>11</v>
      </c>
      <c r="AI20" s="103"/>
      <c r="AJ20" s="106" t="s">
        <v>9</v>
      </c>
      <c r="AK20" s="107"/>
      <c r="AM20" s="95"/>
      <c r="AN20" s="97"/>
    </row>
    <row r="21" spans="2:40">
      <c r="B21" s="5" t="s">
        <v>1</v>
      </c>
      <c r="C21" s="69">
        <v>45139</v>
      </c>
      <c r="D21" s="69">
        <v>45140</v>
      </c>
      <c r="E21" s="69">
        <v>45141</v>
      </c>
      <c r="F21" s="69">
        <v>45142</v>
      </c>
      <c r="G21" s="69">
        <v>45143</v>
      </c>
      <c r="H21" s="69">
        <v>45144</v>
      </c>
      <c r="I21" s="69">
        <v>45145</v>
      </c>
      <c r="J21" s="69">
        <v>45146</v>
      </c>
      <c r="K21" s="69">
        <v>45147</v>
      </c>
      <c r="L21" s="69">
        <v>45148</v>
      </c>
      <c r="M21" s="69">
        <v>45149</v>
      </c>
      <c r="N21" s="69">
        <v>45150</v>
      </c>
      <c r="O21" s="69">
        <v>45151</v>
      </c>
      <c r="P21" s="69">
        <v>45152</v>
      </c>
      <c r="Q21" s="69">
        <v>45153</v>
      </c>
      <c r="R21" s="69">
        <v>45154</v>
      </c>
      <c r="S21" s="69">
        <v>45155</v>
      </c>
      <c r="T21" s="69">
        <v>45156</v>
      </c>
      <c r="U21" s="69">
        <v>45157</v>
      </c>
      <c r="V21" s="69">
        <v>45158</v>
      </c>
      <c r="W21" s="69">
        <v>45159</v>
      </c>
      <c r="X21" s="69">
        <v>45160</v>
      </c>
      <c r="Y21" s="69">
        <v>45161</v>
      </c>
      <c r="Z21" s="69">
        <v>45162</v>
      </c>
      <c r="AA21" s="69">
        <v>45163</v>
      </c>
      <c r="AB21" s="69">
        <v>45164</v>
      </c>
      <c r="AC21" s="69">
        <v>45165</v>
      </c>
      <c r="AD21" s="69">
        <v>45166</v>
      </c>
      <c r="AE21" s="69">
        <v>45167</v>
      </c>
      <c r="AF21" s="69">
        <v>45168</v>
      </c>
      <c r="AG21" s="69">
        <v>45169</v>
      </c>
      <c r="AH21" s="104"/>
      <c r="AI21" s="105"/>
      <c r="AJ21" s="108"/>
      <c r="AK21" s="109"/>
      <c r="AM21" s="110" t="s">
        <v>35</v>
      </c>
      <c r="AN21" s="97"/>
    </row>
    <row r="22" spans="2:40" ht="13.5" customHeight="1" thickBot="1">
      <c r="B22" s="5" t="s">
        <v>3</v>
      </c>
      <c r="C22" s="70">
        <f>C21</f>
        <v>45139</v>
      </c>
      <c r="D22" s="70">
        <f t="shared" ref="D22:AB22" si="4">D21</f>
        <v>45140</v>
      </c>
      <c r="E22" s="70">
        <f t="shared" si="4"/>
        <v>45141</v>
      </c>
      <c r="F22" s="70">
        <f t="shared" si="4"/>
        <v>45142</v>
      </c>
      <c r="G22" s="70">
        <f t="shared" si="4"/>
        <v>45143</v>
      </c>
      <c r="H22" s="70">
        <f t="shared" si="4"/>
        <v>45144</v>
      </c>
      <c r="I22" s="70">
        <f t="shared" si="4"/>
        <v>45145</v>
      </c>
      <c r="J22" s="70">
        <f t="shared" si="4"/>
        <v>45146</v>
      </c>
      <c r="K22" s="70">
        <f t="shared" si="4"/>
        <v>45147</v>
      </c>
      <c r="L22" s="70">
        <f t="shared" si="4"/>
        <v>45148</v>
      </c>
      <c r="M22" s="70">
        <f t="shared" si="4"/>
        <v>45149</v>
      </c>
      <c r="N22" s="70">
        <f t="shared" si="4"/>
        <v>45150</v>
      </c>
      <c r="O22" s="70">
        <f t="shared" si="4"/>
        <v>45151</v>
      </c>
      <c r="P22" s="70">
        <f t="shared" si="4"/>
        <v>45152</v>
      </c>
      <c r="Q22" s="70">
        <f t="shared" si="4"/>
        <v>45153</v>
      </c>
      <c r="R22" s="70">
        <f t="shared" si="4"/>
        <v>45154</v>
      </c>
      <c r="S22" s="70">
        <f t="shared" si="4"/>
        <v>45155</v>
      </c>
      <c r="T22" s="70">
        <f t="shared" si="4"/>
        <v>45156</v>
      </c>
      <c r="U22" s="70">
        <f t="shared" si="4"/>
        <v>45157</v>
      </c>
      <c r="V22" s="70">
        <f t="shared" si="4"/>
        <v>45158</v>
      </c>
      <c r="W22" s="70">
        <f t="shared" si="4"/>
        <v>45159</v>
      </c>
      <c r="X22" s="70">
        <f t="shared" si="4"/>
        <v>45160</v>
      </c>
      <c r="Y22" s="70">
        <f t="shared" si="4"/>
        <v>45161</v>
      </c>
      <c r="Z22" s="70">
        <f t="shared" si="4"/>
        <v>45162</v>
      </c>
      <c r="AA22" s="70">
        <f t="shared" si="4"/>
        <v>45163</v>
      </c>
      <c r="AB22" s="70">
        <f t="shared" si="4"/>
        <v>45164</v>
      </c>
      <c r="AC22" s="70">
        <f t="shared" ref="AC22:AF22" si="5">IF(AC21="","",AC21)</f>
        <v>45165</v>
      </c>
      <c r="AD22" s="70">
        <f t="shared" si="5"/>
        <v>45166</v>
      </c>
      <c r="AE22" s="70">
        <f t="shared" si="5"/>
        <v>45167</v>
      </c>
      <c r="AF22" s="70">
        <f t="shared" si="5"/>
        <v>45168</v>
      </c>
      <c r="AG22" s="70">
        <f>IF(AG21="","",AG21)</f>
        <v>45169</v>
      </c>
      <c r="AH22" s="112" t="s">
        <v>8</v>
      </c>
      <c r="AI22" s="114" t="s">
        <v>10</v>
      </c>
      <c r="AJ22" s="85" t="s">
        <v>8</v>
      </c>
      <c r="AK22" s="87" t="s">
        <v>10</v>
      </c>
      <c r="AM22" s="111"/>
      <c r="AN22" s="98"/>
    </row>
    <row r="23" spans="2:40" s="2" customFormat="1" ht="57.75" customHeight="1" thickBot="1">
      <c r="B23" s="7" t="s">
        <v>5</v>
      </c>
      <c r="C23" s="29"/>
      <c r="D23" s="29"/>
      <c r="E23" s="45"/>
      <c r="F23" s="45"/>
      <c r="G23" s="12"/>
      <c r="H23" s="12"/>
      <c r="I23" s="29"/>
      <c r="J23" s="29"/>
      <c r="K23" s="29"/>
      <c r="L23" s="45"/>
      <c r="M23" s="27" t="s">
        <v>47</v>
      </c>
      <c r="N23" s="12"/>
      <c r="O23" s="35" t="s">
        <v>48</v>
      </c>
      <c r="P23" s="35" t="s">
        <v>48</v>
      </c>
      <c r="Q23" s="35" t="s">
        <v>48</v>
      </c>
      <c r="R23" s="29"/>
      <c r="S23" s="45"/>
      <c r="T23" s="45"/>
      <c r="U23" s="12"/>
      <c r="V23" s="12"/>
      <c r="W23" s="29"/>
      <c r="X23" s="29"/>
      <c r="Y23" s="29"/>
      <c r="Z23" s="29"/>
      <c r="AA23" s="58"/>
      <c r="AB23" s="12"/>
      <c r="AC23" s="12"/>
      <c r="AD23" s="29"/>
      <c r="AE23" s="29"/>
      <c r="AF23" s="58"/>
      <c r="AG23" s="45"/>
      <c r="AH23" s="113"/>
      <c r="AI23" s="115"/>
      <c r="AJ23" s="86"/>
      <c r="AK23" s="88"/>
      <c r="AM23" s="51">
        <f>31-3</f>
        <v>28</v>
      </c>
      <c r="AN23" s="52">
        <f>AN16+AM23</f>
        <v>89</v>
      </c>
    </row>
    <row r="24" spans="2:40" s="1" customFormat="1" ht="16.2">
      <c r="B24" s="5" t="s">
        <v>2</v>
      </c>
      <c r="C24" s="30"/>
      <c r="D24" s="30"/>
      <c r="E24" s="10"/>
      <c r="F24" s="10"/>
      <c r="G24" s="11"/>
      <c r="H24" s="11"/>
      <c r="I24" s="30"/>
      <c r="J24" s="30"/>
      <c r="K24" s="30"/>
      <c r="L24" s="10"/>
      <c r="M24" s="26"/>
      <c r="N24" s="11"/>
      <c r="O24" s="34"/>
      <c r="P24" s="34"/>
      <c r="Q24" s="34"/>
      <c r="R24" s="30"/>
      <c r="S24" s="10"/>
      <c r="T24" s="10"/>
      <c r="U24" s="11"/>
      <c r="V24" s="11"/>
      <c r="W24" s="30"/>
      <c r="X24" s="30"/>
      <c r="Y24" s="30"/>
      <c r="Z24" s="30"/>
      <c r="AA24" s="30"/>
      <c r="AB24" s="11"/>
      <c r="AC24" s="11"/>
      <c r="AD24" s="30"/>
      <c r="AE24" s="30"/>
      <c r="AF24" s="30"/>
      <c r="AG24" s="10"/>
      <c r="AH24" s="8">
        <f>COUNTIF(C24:AG24,"●")</f>
        <v>0</v>
      </c>
      <c r="AI24" s="89">
        <f>AH25/AM23</f>
        <v>0</v>
      </c>
      <c r="AJ24" s="20">
        <f>AJ17+AH24</f>
        <v>0</v>
      </c>
      <c r="AK24" s="91">
        <f>AJ25/AN23</f>
        <v>0</v>
      </c>
      <c r="AM24" s="50"/>
    </row>
    <row r="25" spans="2:40" s="1" customFormat="1" ht="16.8" thickBot="1">
      <c r="B25" s="6" t="s">
        <v>12</v>
      </c>
      <c r="C25" s="31"/>
      <c r="D25" s="31"/>
      <c r="E25" s="47"/>
      <c r="F25" s="47"/>
      <c r="G25" s="13"/>
      <c r="H25" s="13"/>
      <c r="I25" s="31"/>
      <c r="J25" s="31"/>
      <c r="K25" s="31"/>
      <c r="L25" s="47"/>
      <c r="M25" s="28"/>
      <c r="N25" s="13"/>
      <c r="O25" s="36"/>
      <c r="P25" s="36"/>
      <c r="Q25" s="36"/>
      <c r="R25" s="31"/>
      <c r="S25" s="47"/>
      <c r="T25" s="47"/>
      <c r="U25" s="13"/>
      <c r="V25" s="13"/>
      <c r="W25" s="31"/>
      <c r="X25" s="31"/>
      <c r="Y25" s="31"/>
      <c r="Z25" s="31"/>
      <c r="AA25" s="31"/>
      <c r="AB25" s="13"/>
      <c r="AC25" s="13"/>
      <c r="AD25" s="31"/>
      <c r="AE25" s="31"/>
      <c r="AF25" s="31"/>
      <c r="AG25" s="47"/>
      <c r="AH25" s="9">
        <f>COUNTIF(C25:AG25,"●")</f>
        <v>0</v>
      </c>
      <c r="AI25" s="90"/>
      <c r="AJ25" s="21">
        <f>AJ18+AH25</f>
        <v>0</v>
      </c>
      <c r="AK25" s="92"/>
      <c r="AM25" s="50"/>
    </row>
    <row r="26" spans="2:40" ht="9" customHeight="1" thickBot="1">
      <c r="AM26" s="94" t="str">
        <f>CONCATENATE(MONTH(C27),"月の")</f>
        <v>9月の</v>
      </c>
      <c r="AN26" s="96" t="s">
        <v>9</v>
      </c>
    </row>
    <row r="27" spans="2:40" ht="13.5" customHeight="1">
      <c r="B27" s="4" t="s">
        <v>0</v>
      </c>
      <c r="C27" s="99">
        <f>C28</f>
        <v>45170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1"/>
      <c r="AH27" s="102" t="s">
        <v>11</v>
      </c>
      <c r="AI27" s="103"/>
      <c r="AJ27" s="106" t="s">
        <v>9</v>
      </c>
      <c r="AK27" s="107"/>
      <c r="AM27" s="95"/>
      <c r="AN27" s="97"/>
    </row>
    <row r="28" spans="2:40">
      <c r="B28" s="5" t="s">
        <v>1</v>
      </c>
      <c r="C28" s="69">
        <v>45170</v>
      </c>
      <c r="D28" s="69">
        <v>45171</v>
      </c>
      <c r="E28" s="69">
        <v>45172</v>
      </c>
      <c r="F28" s="69">
        <v>45173</v>
      </c>
      <c r="G28" s="69">
        <v>45174</v>
      </c>
      <c r="H28" s="69">
        <v>45175</v>
      </c>
      <c r="I28" s="69">
        <v>45176</v>
      </c>
      <c r="J28" s="69">
        <v>45177</v>
      </c>
      <c r="K28" s="69">
        <v>45178</v>
      </c>
      <c r="L28" s="69">
        <v>45179</v>
      </c>
      <c r="M28" s="69">
        <v>45180</v>
      </c>
      <c r="N28" s="69">
        <v>45181</v>
      </c>
      <c r="O28" s="69">
        <v>45182</v>
      </c>
      <c r="P28" s="69">
        <v>45183</v>
      </c>
      <c r="Q28" s="69">
        <v>45184</v>
      </c>
      <c r="R28" s="69">
        <v>45185</v>
      </c>
      <c r="S28" s="69">
        <v>45186</v>
      </c>
      <c r="T28" s="69">
        <v>45187</v>
      </c>
      <c r="U28" s="69">
        <v>45188</v>
      </c>
      <c r="V28" s="69">
        <v>45189</v>
      </c>
      <c r="W28" s="69">
        <v>45190</v>
      </c>
      <c r="X28" s="69">
        <v>45191</v>
      </c>
      <c r="Y28" s="69">
        <v>45192</v>
      </c>
      <c r="Z28" s="69">
        <v>45193</v>
      </c>
      <c r="AA28" s="69">
        <v>45194</v>
      </c>
      <c r="AB28" s="69">
        <v>45195</v>
      </c>
      <c r="AC28" s="69">
        <v>45196</v>
      </c>
      <c r="AD28" s="69">
        <v>45197</v>
      </c>
      <c r="AE28" s="69">
        <v>45198</v>
      </c>
      <c r="AF28" s="69">
        <v>45199</v>
      </c>
      <c r="AG28" s="69"/>
      <c r="AH28" s="104"/>
      <c r="AI28" s="105"/>
      <c r="AJ28" s="108"/>
      <c r="AK28" s="109"/>
      <c r="AM28" s="110" t="s">
        <v>35</v>
      </c>
      <c r="AN28" s="97"/>
    </row>
    <row r="29" spans="2:40" ht="13.5" customHeight="1" thickBot="1">
      <c r="B29" s="5" t="s">
        <v>3</v>
      </c>
      <c r="C29" s="70">
        <f>C28</f>
        <v>45170</v>
      </c>
      <c r="D29" s="70">
        <f t="shared" ref="D29:AB29" si="6">D28</f>
        <v>45171</v>
      </c>
      <c r="E29" s="70">
        <f t="shared" si="6"/>
        <v>45172</v>
      </c>
      <c r="F29" s="70">
        <f t="shared" si="6"/>
        <v>45173</v>
      </c>
      <c r="G29" s="70">
        <f t="shared" si="6"/>
        <v>45174</v>
      </c>
      <c r="H29" s="70">
        <f t="shared" si="6"/>
        <v>45175</v>
      </c>
      <c r="I29" s="70">
        <f t="shared" si="6"/>
        <v>45176</v>
      </c>
      <c r="J29" s="70">
        <f t="shared" si="6"/>
        <v>45177</v>
      </c>
      <c r="K29" s="70">
        <f t="shared" si="6"/>
        <v>45178</v>
      </c>
      <c r="L29" s="70">
        <f t="shared" si="6"/>
        <v>45179</v>
      </c>
      <c r="M29" s="70">
        <f t="shared" si="6"/>
        <v>45180</v>
      </c>
      <c r="N29" s="70">
        <f t="shared" si="6"/>
        <v>45181</v>
      </c>
      <c r="O29" s="70">
        <f t="shared" si="6"/>
        <v>45182</v>
      </c>
      <c r="P29" s="70">
        <f t="shared" si="6"/>
        <v>45183</v>
      </c>
      <c r="Q29" s="70">
        <f t="shared" si="6"/>
        <v>45184</v>
      </c>
      <c r="R29" s="70">
        <f t="shared" si="6"/>
        <v>45185</v>
      </c>
      <c r="S29" s="70">
        <f t="shared" si="6"/>
        <v>45186</v>
      </c>
      <c r="T29" s="70">
        <f t="shared" si="6"/>
        <v>45187</v>
      </c>
      <c r="U29" s="70">
        <f t="shared" si="6"/>
        <v>45188</v>
      </c>
      <c r="V29" s="70">
        <f t="shared" si="6"/>
        <v>45189</v>
      </c>
      <c r="W29" s="70">
        <f t="shared" si="6"/>
        <v>45190</v>
      </c>
      <c r="X29" s="70">
        <f t="shared" si="6"/>
        <v>45191</v>
      </c>
      <c r="Y29" s="70">
        <f t="shared" si="6"/>
        <v>45192</v>
      </c>
      <c r="Z29" s="70">
        <f t="shared" si="6"/>
        <v>45193</v>
      </c>
      <c r="AA29" s="70">
        <f t="shared" si="6"/>
        <v>45194</v>
      </c>
      <c r="AB29" s="70">
        <f t="shared" si="6"/>
        <v>45195</v>
      </c>
      <c r="AC29" s="70">
        <f t="shared" ref="AC29:AF29" si="7">IF(AC28="","",AC28)</f>
        <v>45196</v>
      </c>
      <c r="AD29" s="70">
        <f t="shared" si="7"/>
        <v>45197</v>
      </c>
      <c r="AE29" s="70">
        <f t="shared" si="7"/>
        <v>45198</v>
      </c>
      <c r="AF29" s="70">
        <f t="shared" si="7"/>
        <v>45199</v>
      </c>
      <c r="AG29" s="70" t="str">
        <f>IF(AG28="","",AG28)</f>
        <v/>
      </c>
      <c r="AH29" s="112" t="s">
        <v>8</v>
      </c>
      <c r="AI29" s="114" t="s">
        <v>10</v>
      </c>
      <c r="AJ29" s="85" t="s">
        <v>8</v>
      </c>
      <c r="AK29" s="87" t="s">
        <v>10</v>
      </c>
      <c r="AM29" s="111"/>
      <c r="AN29" s="98"/>
    </row>
    <row r="30" spans="2:40" s="2" customFormat="1" ht="57.75" customHeight="1" thickBot="1">
      <c r="B30" s="7" t="s">
        <v>5</v>
      </c>
      <c r="C30" s="45"/>
      <c r="D30" s="12"/>
      <c r="E30" s="12"/>
      <c r="F30" s="29"/>
      <c r="G30" s="29"/>
      <c r="H30" s="29"/>
      <c r="I30" s="29"/>
      <c r="J30" s="29"/>
      <c r="K30" s="12"/>
      <c r="L30" s="12"/>
      <c r="M30" s="58"/>
      <c r="N30" s="58"/>
      <c r="O30" s="29"/>
      <c r="P30" s="29"/>
      <c r="Q30" s="29"/>
      <c r="R30" s="12"/>
      <c r="S30" s="12"/>
      <c r="T30" s="27" t="s">
        <v>50</v>
      </c>
      <c r="U30" s="29"/>
      <c r="V30" s="29"/>
      <c r="W30" s="29"/>
      <c r="X30" s="29"/>
      <c r="Y30" s="27" t="s">
        <v>51</v>
      </c>
      <c r="Z30" s="12"/>
      <c r="AA30" s="29"/>
      <c r="AB30" s="29"/>
      <c r="AC30" s="29"/>
      <c r="AD30" s="29"/>
      <c r="AE30" s="29"/>
      <c r="AF30" s="12"/>
      <c r="AG30" s="29"/>
      <c r="AH30" s="113"/>
      <c r="AI30" s="115"/>
      <c r="AJ30" s="86"/>
      <c r="AK30" s="88"/>
      <c r="AM30" s="51">
        <v>30</v>
      </c>
      <c r="AN30" s="52">
        <f>AN23+AM30</f>
        <v>119</v>
      </c>
    </row>
    <row r="31" spans="2:40" s="1" customFormat="1" ht="16.2">
      <c r="B31" s="5" t="s">
        <v>2</v>
      </c>
      <c r="C31" s="10"/>
      <c r="D31" s="11"/>
      <c r="E31" s="11"/>
      <c r="F31" s="30"/>
      <c r="G31" s="30"/>
      <c r="H31" s="30"/>
      <c r="I31" s="30"/>
      <c r="J31" s="30"/>
      <c r="K31" s="11"/>
      <c r="L31" s="11"/>
      <c r="M31" s="30"/>
      <c r="N31" s="30"/>
      <c r="O31" s="30"/>
      <c r="P31" s="30"/>
      <c r="Q31" s="30"/>
      <c r="R31" s="11"/>
      <c r="S31" s="11"/>
      <c r="T31" s="26"/>
      <c r="U31" s="30"/>
      <c r="V31" s="30"/>
      <c r="W31" s="30"/>
      <c r="X31" s="30"/>
      <c r="Y31" s="26"/>
      <c r="Z31" s="11"/>
      <c r="AA31" s="30"/>
      <c r="AB31" s="30"/>
      <c r="AC31" s="30"/>
      <c r="AD31" s="30"/>
      <c r="AE31" s="30"/>
      <c r="AF31" s="11"/>
      <c r="AG31" s="30"/>
      <c r="AH31" s="8">
        <f>COUNTIF(C31:AG31,"●")</f>
        <v>0</v>
      </c>
      <c r="AI31" s="89">
        <f>AH32/AM30</f>
        <v>0</v>
      </c>
      <c r="AJ31" s="20">
        <f>AJ24+AH31</f>
        <v>0</v>
      </c>
      <c r="AK31" s="91">
        <f>AJ32/AN30</f>
        <v>0</v>
      </c>
      <c r="AM31" s="50"/>
    </row>
    <row r="32" spans="2:40" s="1" customFormat="1" ht="16.8" thickBot="1">
      <c r="B32" s="6" t="s">
        <v>12</v>
      </c>
      <c r="C32" s="47"/>
      <c r="D32" s="13"/>
      <c r="E32" s="13"/>
      <c r="F32" s="31"/>
      <c r="G32" s="31"/>
      <c r="H32" s="31"/>
      <c r="I32" s="31"/>
      <c r="J32" s="31"/>
      <c r="K32" s="13"/>
      <c r="L32" s="13"/>
      <c r="M32" s="31"/>
      <c r="N32" s="31"/>
      <c r="O32" s="31"/>
      <c r="P32" s="31"/>
      <c r="Q32" s="31"/>
      <c r="R32" s="13"/>
      <c r="S32" s="13"/>
      <c r="T32" s="28"/>
      <c r="U32" s="31"/>
      <c r="V32" s="31"/>
      <c r="W32" s="31"/>
      <c r="X32" s="31"/>
      <c r="Y32" s="28"/>
      <c r="Z32" s="13"/>
      <c r="AA32" s="31"/>
      <c r="AB32" s="31"/>
      <c r="AC32" s="31"/>
      <c r="AD32" s="31"/>
      <c r="AE32" s="31"/>
      <c r="AF32" s="13"/>
      <c r="AG32" s="31"/>
      <c r="AH32" s="9">
        <f>COUNTIF(C32:AG32,"●")</f>
        <v>0</v>
      </c>
      <c r="AI32" s="90"/>
      <c r="AJ32" s="21">
        <f>AJ25+AH32</f>
        <v>0</v>
      </c>
      <c r="AK32" s="92"/>
      <c r="AM32" s="50"/>
    </row>
    <row r="33" spans="2:40" ht="9" customHeight="1" thickBot="1">
      <c r="AM33" s="94" t="str">
        <f>CONCATENATE(MONTH(C34),"月の")</f>
        <v>10月の</v>
      </c>
      <c r="AN33" s="96" t="s">
        <v>9</v>
      </c>
    </row>
    <row r="34" spans="2:40" ht="13.5" customHeight="1">
      <c r="B34" s="4" t="s">
        <v>0</v>
      </c>
      <c r="C34" s="99">
        <f>C35</f>
        <v>45200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1"/>
      <c r="AH34" s="102" t="s">
        <v>11</v>
      </c>
      <c r="AI34" s="103"/>
      <c r="AJ34" s="106" t="s">
        <v>9</v>
      </c>
      <c r="AK34" s="107"/>
      <c r="AM34" s="95"/>
      <c r="AN34" s="97"/>
    </row>
    <row r="35" spans="2:40">
      <c r="B35" s="5" t="s">
        <v>1</v>
      </c>
      <c r="C35" s="69">
        <v>45200</v>
      </c>
      <c r="D35" s="69">
        <v>45201</v>
      </c>
      <c r="E35" s="69">
        <v>45202</v>
      </c>
      <c r="F35" s="69">
        <v>45203</v>
      </c>
      <c r="G35" s="69">
        <v>45204</v>
      </c>
      <c r="H35" s="69">
        <v>45205</v>
      </c>
      <c r="I35" s="69">
        <v>45206</v>
      </c>
      <c r="J35" s="69">
        <v>45207</v>
      </c>
      <c r="K35" s="69">
        <v>45208</v>
      </c>
      <c r="L35" s="69">
        <v>45209</v>
      </c>
      <c r="M35" s="69">
        <v>45210</v>
      </c>
      <c r="N35" s="69">
        <v>45211</v>
      </c>
      <c r="O35" s="69">
        <v>45212</v>
      </c>
      <c r="P35" s="69">
        <v>45213</v>
      </c>
      <c r="Q35" s="69">
        <v>45214</v>
      </c>
      <c r="R35" s="69">
        <v>45215</v>
      </c>
      <c r="S35" s="69">
        <v>45216</v>
      </c>
      <c r="T35" s="69">
        <v>45217</v>
      </c>
      <c r="U35" s="69">
        <v>45218</v>
      </c>
      <c r="V35" s="69">
        <v>45219</v>
      </c>
      <c r="W35" s="69">
        <v>45220</v>
      </c>
      <c r="X35" s="69">
        <v>45221</v>
      </c>
      <c r="Y35" s="69">
        <v>45222</v>
      </c>
      <c r="Z35" s="69">
        <v>45223</v>
      </c>
      <c r="AA35" s="69">
        <v>45224</v>
      </c>
      <c r="AB35" s="69">
        <v>45225</v>
      </c>
      <c r="AC35" s="69">
        <v>45226</v>
      </c>
      <c r="AD35" s="69">
        <v>45227</v>
      </c>
      <c r="AE35" s="69">
        <v>45228</v>
      </c>
      <c r="AF35" s="69">
        <v>45229</v>
      </c>
      <c r="AG35" s="69">
        <v>45230</v>
      </c>
      <c r="AH35" s="104"/>
      <c r="AI35" s="105"/>
      <c r="AJ35" s="108"/>
      <c r="AK35" s="109"/>
      <c r="AM35" s="110" t="s">
        <v>35</v>
      </c>
      <c r="AN35" s="97"/>
    </row>
    <row r="36" spans="2:40" ht="13.5" customHeight="1" thickBot="1">
      <c r="B36" s="5" t="s">
        <v>3</v>
      </c>
      <c r="C36" s="70">
        <f>C35</f>
        <v>45200</v>
      </c>
      <c r="D36" s="70">
        <f t="shared" ref="D36:AB36" si="8">D35</f>
        <v>45201</v>
      </c>
      <c r="E36" s="70">
        <f t="shared" si="8"/>
        <v>45202</v>
      </c>
      <c r="F36" s="70">
        <f t="shared" si="8"/>
        <v>45203</v>
      </c>
      <c r="G36" s="70">
        <f t="shared" si="8"/>
        <v>45204</v>
      </c>
      <c r="H36" s="70">
        <f t="shared" si="8"/>
        <v>45205</v>
      </c>
      <c r="I36" s="70">
        <f t="shared" si="8"/>
        <v>45206</v>
      </c>
      <c r="J36" s="70">
        <f t="shared" si="8"/>
        <v>45207</v>
      </c>
      <c r="K36" s="70">
        <f t="shared" si="8"/>
        <v>45208</v>
      </c>
      <c r="L36" s="70">
        <f t="shared" si="8"/>
        <v>45209</v>
      </c>
      <c r="M36" s="70">
        <f t="shared" si="8"/>
        <v>45210</v>
      </c>
      <c r="N36" s="70">
        <f t="shared" si="8"/>
        <v>45211</v>
      </c>
      <c r="O36" s="70">
        <f t="shared" si="8"/>
        <v>45212</v>
      </c>
      <c r="P36" s="70">
        <f t="shared" si="8"/>
        <v>45213</v>
      </c>
      <c r="Q36" s="70">
        <f t="shared" si="8"/>
        <v>45214</v>
      </c>
      <c r="R36" s="70">
        <f t="shared" si="8"/>
        <v>45215</v>
      </c>
      <c r="S36" s="70">
        <f t="shared" si="8"/>
        <v>45216</v>
      </c>
      <c r="T36" s="70">
        <f t="shared" si="8"/>
        <v>45217</v>
      </c>
      <c r="U36" s="70">
        <f t="shared" si="8"/>
        <v>45218</v>
      </c>
      <c r="V36" s="70">
        <f t="shared" si="8"/>
        <v>45219</v>
      </c>
      <c r="W36" s="70">
        <f t="shared" si="8"/>
        <v>45220</v>
      </c>
      <c r="X36" s="70">
        <f t="shared" si="8"/>
        <v>45221</v>
      </c>
      <c r="Y36" s="70">
        <f t="shared" si="8"/>
        <v>45222</v>
      </c>
      <c r="Z36" s="70">
        <f t="shared" si="8"/>
        <v>45223</v>
      </c>
      <c r="AA36" s="70">
        <f t="shared" si="8"/>
        <v>45224</v>
      </c>
      <c r="AB36" s="70">
        <f t="shared" si="8"/>
        <v>45225</v>
      </c>
      <c r="AC36" s="70">
        <f t="shared" ref="AC36:AF36" si="9">IF(AC35="","",AC35)</f>
        <v>45226</v>
      </c>
      <c r="AD36" s="70">
        <f t="shared" si="9"/>
        <v>45227</v>
      </c>
      <c r="AE36" s="70">
        <f t="shared" si="9"/>
        <v>45228</v>
      </c>
      <c r="AF36" s="70">
        <f t="shared" si="9"/>
        <v>45229</v>
      </c>
      <c r="AG36" s="70">
        <f>IF(AG35="","",AG35)</f>
        <v>45230</v>
      </c>
      <c r="AH36" s="112" t="s">
        <v>8</v>
      </c>
      <c r="AI36" s="114" t="s">
        <v>10</v>
      </c>
      <c r="AJ36" s="85" t="s">
        <v>8</v>
      </c>
      <c r="AK36" s="87" t="s">
        <v>10</v>
      </c>
      <c r="AM36" s="111"/>
      <c r="AN36" s="98"/>
    </row>
    <row r="37" spans="2:40" s="2" customFormat="1" ht="57.75" customHeight="1" thickBot="1">
      <c r="B37" s="7" t="s">
        <v>5</v>
      </c>
      <c r="C37" s="12"/>
      <c r="D37" s="29"/>
      <c r="E37" s="29"/>
      <c r="F37" s="29"/>
      <c r="G37" s="29"/>
      <c r="H37" s="29"/>
      <c r="I37" s="12"/>
      <c r="J37" s="12"/>
      <c r="K37" s="27" t="s">
        <v>52</v>
      </c>
      <c r="L37" s="29"/>
      <c r="M37" s="29"/>
      <c r="N37" s="29"/>
      <c r="O37" s="29"/>
      <c r="P37" s="12"/>
      <c r="Q37" s="12"/>
      <c r="R37" s="29"/>
      <c r="S37" s="29"/>
      <c r="T37" s="29"/>
      <c r="U37" s="29"/>
      <c r="V37" s="29"/>
      <c r="W37" s="12"/>
      <c r="X37" s="12"/>
      <c r="Y37" s="29"/>
      <c r="Z37" s="29"/>
      <c r="AA37" s="29"/>
      <c r="AB37" s="29"/>
      <c r="AC37" s="29"/>
      <c r="AD37" s="12"/>
      <c r="AE37" s="12"/>
      <c r="AF37" s="29"/>
      <c r="AG37" s="29"/>
      <c r="AH37" s="113"/>
      <c r="AI37" s="115"/>
      <c r="AJ37" s="86"/>
      <c r="AK37" s="88"/>
      <c r="AM37" s="51">
        <v>31</v>
      </c>
      <c r="AN37" s="52">
        <f>AN30+AM37</f>
        <v>150</v>
      </c>
    </row>
    <row r="38" spans="2:40" s="1" customFormat="1" ht="16.2">
      <c r="B38" s="5" t="s">
        <v>2</v>
      </c>
      <c r="C38" s="11"/>
      <c r="D38" s="30"/>
      <c r="E38" s="30"/>
      <c r="F38" s="30"/>
      <c r="G38" s="30"/>
      <c r="H38" s="30"/>
      <c r="I38" s="11"/>
      <c r="J38" s="11"/>
      <c r="K38" s="26"/>
      <c r="L38" s="30"/>
      <c r="M38" s="30"/>
      <c r="N38" s="30"/>
      <c r="O38" s="30"/>
      <c r="P38" s="11"/>
      <c r="Q38" s="11"/>
      <c r="R38" s="30"/>
      <c r="S38" s="30"/>
      <c r="T38" s="30"/>
      <c r="U38" s="30"/>
      <c r="V38" s="30"/>
      <c r="W38" s="11"/>
      <c r="X38" s="11"/>
      <c r="Y38" s="30"/>
      <c r="Z38" s="30"/>
      <c r="AA38" s="30"/>
      <c r="AB38" s="30"/>
      <c r="AC38" s="30"/>
      <c r="AD38" s="11"/>
      <c r="AE38" s="11"/>
      <c r="AF38" s="30"/>
      <c r="AG38" s="30"/>
      <c r="AH38" s="8">
        <f>COUNTIF(C38:AG38,"●")</f>
        <v>0</v>
      </c>
      <c r="AI38" s="89">
        <f>AH39/AM37</f>
        <v>0</v>
      </c>
      <c r="AJ38" s="20">
        <f>AJ31+AH38</f>
        <v>0</v>
      </c>
      <c r="AK38" s="91">
        <f>AJ39/AN37</f>
        <v>0</v>
      </c>
      <c r="AM38" s="50"/>
    </row>
    <row r="39" spans="2:40" s="1" customFormat="1" ht="16.8" thickBot="1">
      <c r="B39" s="6" t="s">
        <v>12</v>
      </c>
      <c r="C39" s="13"/>
      <c r="D39" s="31"/>
      <c r="E39" s="31"/>
      <c r="F39" s="31"/>
      <c r="G39" s="31"/>
      <c r="H39" s="31"/>
      <c r="I39" s="13"/>
      <c r="J39" s="13"/>
      <c r="K39" s="28"/>
      <c r="L39" s="31"/>
      <c r="M39" s="31"/>
      <c r="N39" s="31"/>
      <c r="O39" s="31"/>
      <c r="P39" s="13"/>
      <c r="Q39" s="13"/>
      <c r="R39" s="31"/>
      <c r="S39" s="31"/>
      <c r="T39" s="31"/>
      <c r="U39" s="31"/>
      <c r="V39" s="31"/>
      <c r="W39" s="13"/>
      <c r="X39" s="13"/>
      <c r="Y39" s="31"/>
      <c r="Z39" s="31"/>
      <c r="AA39" s="31"/>
      <c r="AB39" s="31"/>
      <c r="AC39" s="31"/>
      <c r="AD39" s="13"/>
      <c r="AE39" s="13"/>
      <c r="AF39" s="31"/>
      <c r="AG39" s="31"/>
      <c r="AH39" s="9">
        <f>COUNTIF(C39:AG39,"●")</f>
        <v>0</v>
      </c>
      <c r="AI39" s="90"/>
      <c r="AJ39" s="21">
        <f>AJ32+AH39</f>
        <v>0</v>
      </c>
      <c r="AK39" s="92"/>
      <c r="AM39" s="50"/>
    </row>
    <row r="40" spans="2:40" ht="9" customHeight="1" thickBot="1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M40" s="94" t="str">
        <f>CONCATENATE(MONTH(C41),"月の")</f>
        <v>11月の</v>
      </c>
      <c r="AN40" s="96" t="s">
        <v>9</v>
      </c>
    </row>
    <row r="41" spans="2:40" ht="13.5" customHeight="1">
      <c r="B41" s="4" t="s">
        <v>0</v>
      </c>
      <c r="C41" s="99">
        <f>C42</f>
        <v>45231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1"/>
      <c r="AH41" s="102" t="s">
        <v>11</v>
      </c>
      <c r="AI41" s="103"/>
      <c r="AJ41" s="106" t="s">
        <v>9</v>
      </c>
      <c r="AK41" s="107"/>
      <c r="AM41" s="95"/>
      <c r="AN41" s="97"/>
    </row>
    <row r="42" spans="2:40">
      <c r="B42" s="5" t="s">
        <v>1</v>
      </c>
      <c r="C42" s="69">
        <v>45231</v>
      </c>
      <c r="D42" s="69">
        <v>45232</v>
      </c>
      <c r="E42" s="69">
        <v>45233</v>
      </c>
      <c r="F42" s="69">
        <v>45234</v>
      </c>
      <c r="G42" s="69">
        <v>45235</v>
      </c>
      <c r="H42" s="69">
        <v>45236</v>
      </c>
      <c r="I42" s="69">
        <v>45237</v>
      </c>
      <c r="J42" s="69">
        <v>45238</v>
      </c>
      <c r="K42" s="69">
        <v>45239</v>
      </c>
      <c r="L42" s="69">
        <v>45240</v>
      </c>
      <c r="M42" s="69">
        <v>45241</v>
      </c>
      <c r="N42" s="69">
        <v>45242</v>
      </c>
      <c r="O42" s="69">
        <v>45243</v>
      </c>
      <c r="P42" s="69">
        <v>45244</v>
      </c>
      <c r="Q42" s="69">
        <v>45245</v>
      </c>
      <c r="R42" s="69">
        <v>45246</v>
      </c>
      <c r="S42" s="69">
        <v>45247</v>
      </c>
      <c r="T42" s="69">
        <v>45248</v>
      </c>
      <c r="U42" s="69">
        <v>45249</v>
      </c>
      <c r="V42" s="69">
        <v>45250</v>
      </c>
      <c r="W42" s="69">
        <v>45251</v>
      </c>
      <c r="X42" s="69">
        <v>45252</v>
      </c>
      <c r="Y42" s="69">
        <v>45253</v>
      </c>
      <c r="Z42" s="69">
        <v>45254</v>
      </c>
      <c r="AA42" s="69">
        <v>45255</v>
      </c>
      <c r="AB42" s="69">
        <v>45256</v>
      </c>
      <c r="AC42" s="69">
        <v>45257</v>
      </c>
      <c r="AD42" s="69">
        <v>45258</v>
      </c>
      <c r="AE42" s="69">
        <v>45259</v>
      </c>
      <c r="AF42" s="69">
        <v>45260</v>
      </c>
      <c r="AG42" s="30"/>
      <c r="AH42" s="104"/>
      <c r="AI42" s="105"/>
      <c r="AJ42" s="108"/>
      <c r="AK42" s="109"/>
      <c r="AM42" s="110" t="s">
        <v>35</v>
      </c>
      <c r="AN42" s="97"/>
    </row>
    <row r="43" spans="2:40" ht="13.5" customHeight="1" thickBot="1">
      <c r="B43" s="5" t="s">
        <v>3</v>
      </c>
      <c r="C43" s="70">
        <f>C42</f>
        <v>45231</v>
      </c>
      <c r="D43" s="70">
        <f t="shared" ref="D43:AB43" si="10">D42</f>
        <v>45232</v>
      </c>
      <c r="E43" s="70">
        <f t="shared" si="10"/>
        <v>45233</v>
      </c>
      <c r="F43" s="70">
        <f t="shared" si="10"/>
        <v>45234</v>
      </c>
      <c r="G43" s="70">
        <f t="shared" si="10"/>
        <v>45235</v>
      </c>
      <c r="H43" s="70">
        <f t="shared" si="10"/>
        <v>45236</v>
      </c>
      <c r="I43" s="70">
        <f t="shared" si="10"/>
        <v>45237</v>
      </c>
      <c r="J43" s="70">
        <f t="shared" si="10"/>
        <v>45238</v>
      </c>
      <c r="K43" s="70">
        <f t="shared" si="10"/>
        <v>45239</v>
      </c>
      <c r="L43" s="70">
        <f t="shared" si="10"/>
        <v>45240</v>
      </c>
      <c r="M43" s="70">
        <f t="shared" si="10"/>
        <v>45241</v>
      </c>
      <c r="N43" s="70">
        <f t="shared" si="10"/>
        <v>45242</v>
      </c>
      <c r="O43" s="70">
        <f t="shared" si="10"/>
        <v>45243</v>
      </c>
      <c r="P43" s="70">
        <f t="shared" si="10"/>
        <v>45244</v>
      </c>
      <c r="Q43" s="70">
        <f t="shared" si="10"/>
        <v>45245</v>
      </c>
      <c r="R43" s="70">
        <f t="shared" si="10"/>
        <v>45246</v>
      </c>
      <c r="S43" s="70">
        <f t="shared" si="10"/>
        <v>45247</v>
      </c>
      <c r="T43" s="70">
        <f t="shared" si="10"/>
        <v>45248</v>
      </c>
      <c r="U43" s="70">
        <f t="shared" si="10"/>
        <v>45249</v>
      </c>
      <c r="V43" s="70">
        <f t="shared" si="10"/>
        <v>45250</v>
      </c>
      <c r="W43" s="70">
        <f t="shared" si="10"/>
        <v>45251</v>
      </c>
      <c r="X43" s="70">
        <f t="shared" si="10"/>
        <v>45252</v>
      </c>
      <c r="Y43" s="70">
        <f t="shared" si="10"/>
        <v>45253</v>
      </c>
      <c r="Z43" s="70">
        <f t="shared" si="10"/>
        <v>45254</v>
      </c>
      <c r="AA43" s="70">
        <f t="shared" si="10"/>
        <v>45255</v>
      </c>
      <c r="AB43" s="70">
        <f t="shared" si="10"/>
        <v>45256</v>
      </c>
      <c r="AC43" s="70">
        <f t="shared" ref="AC43:AF43" si="11">IF(AC42="","",AC42)</f>
        <v>45257</v>
      </c>
      <c r="AD43" s="70">
        <f t="shared" si="11"/>
        <v>45258</v>
      </c>
      <c r="AE43" s="70">
        <f t="shared" si="11"/>
        <v>45259</v>
      </c>
      <c r="AF43" s="70">
        <f t="shared" si="11"/>
        <v>45260</v>
      </c>
      <c r="AG43" s="70" t="str">
        <f>IF(AG42="","",AG42)</f>
        <v/>
      </c>
      <c r="AH43" s="112" t="s">
        <v>8</v>
      </c>
      <c r="AI43" s="114" t="s">
        <v>10</v>
      </c>
      <c r="AJ43" s="85" t="s">
        <v>8</v>
      </c>
      <c r="AK43" s="87" t="s">
        <v>10</v>
      </c>
      <c r="AM43" s="111"/>
      <c r="AN43" s="98"/>
    </row>
    <row r="44" spans="2:40" s="2" customFormat="1" ht="57.75" customHeight="1" thickBot="1">
      <c r="B44" s="7" t="s">
        <v>5</v>
      </c>
      <c r="C44" s="29"/>
      <c r="D44" s="45"/>
      <c r="E44" s="59" t="s">
        <v>34</v>
      </c>
      <c r="F44" s="12"/>
      <c r="G44" s="12"/>
      <c r="H44" s="29"/>
      <c r="I44" s="29"/>
      <c r="J44" s="29"/>
      <c r="K44" s="29"/>
      <c r="L44" s="29"/>
      <c r="M44" s="12"/>
      <c r="N44" s="12"/>
      <c r="O44" s="29"/>
      <c r="P44" s="29"/>
      <c r="Q44" s="29"/>
      <c r="R44" s="29"/>
      <c r="S44" s="29"/>
      <c r="T44" s="12"/>
      <c r="U44" s="12"/>
      <c r="V44" s="29"/>
      <c r="W44" s="29"/>
      <c r="X44" s="29"/>
      <c r="Y44" s="27" t="s">
        <v>53</v>
      </c>
      <c r="Z44" s="29"/>
      <c r="AA44" s="12"/>
      <c r="AB44" s="12"/>
      <c r="AC44" s="29"/>
      <c r="AD44" s="29"/>
      <c r="AE44" s="29"/>
      <c r="AF44" s="29"/>
      <c r="AG44" s="29"/>
      <c r="AH44" s="113"/>
      <c r="AI44" s="115"/>
      <c r="AJ44" s="86"/>
      <c r="AK44" s="88"/>
      <c r="AM44" s="51">
        <v>30</v>
      </c>
      <c r="AN44" s="52">
        <f>AN37+AM44</f>
        <v>180</v>
      </c>
    </row>
    <row r="45" spans="2:40" s="1" customFormat="1" ht="16.2">
      <c r="B45" s="5" t="s">
        <v>2</v>
      </c>
      <c r="C45" s="30"/>
      <c r="D45" s="10"/>
      <c r="E45" s="26"/>
      <c r="F45" s="11"/>
      <c r="G45" s="11"/>
      <c r="H45" s="30"/>
      <c r="I45" s="30"/>
      <c r="J45" s="30"/>
      <c r="K45" s="30"/>
      <c r="L45" s="30"/>
      <c r="M45" s="11"/>
      <c r="N45" s="11"/>
      <c r="O45" s="30"/>
      <c r="P45" s="30"/>
      <c r="Q45" s="30"/>
      <c r="R45" s="30"/>
      <c r="S45" s="30"/>
      <c r="T45" s="11"/>
      <c r="U45" s="11"/>
      <c r="V45" s="30"/>
      <c r="W45" s="30"/>
      <c r="X45" s="30"/>
      <c r="Y45" s="26"/>
      <c r="Z45" s="30"/>
      <c r="AA45" s="11"/>
      <c r="AB45" s="11"/>
      <c r="AC45" s="30"/>
      <c r="AD45" s="30"/>
      <c r="AE45" s="30"/>
      <c r="AF45" s="30"/>
      <c r="AG45" s="30"/>
      <c r="AH45" s="8">
        <f>COUNTIF(C45:AG45,"●")</f>
        <v>0</v>
      </c>
      <c r="AI45" s="89">
        <f>AH46/AM44</f>
        <v>0</v>
      </c>
      <c r="AJ45" s="20">
        <f>AJ38+AH45</f>
        <v>0</v>
      </c>
      <c r="AK45" s="91">
        <f>AJ46/AN44</f>
        <v>0</v>
      </c>
      <c r="AM45" s="50"/>
    </row>
    <row r="46" spans="2:40" s="1" customFormat="1" ht="16.8" thickBot="1">
      <c r="B46" s="6" t="s">
        <v>12</v>
      </c>
      <c r="C46" s="31"/>
      <c r="D46" s="47"/>
      <c r="E46" s="28"/>
      <c r="F46" s="13"/>
      <c r="G46" s="13"/>
      <c r="H46" s="31"/>
      <c r="I46" s="31"/>
      <c r="J46" s="31"/>
      <c r="K46" s="31"/>
      <c r="L46" s="31"/>
      <c r="M46" s="13"/>
      <c r="N46" s="13"/>
      <c r="O46" s="31"/>
      <c r="P46" s="31"/>
      <c r="Q46" s="31"/>
      <c r="R46" s="31"/>
      <c r="S46" s="31"/>
      <c r="T46" s="13"/>
      <c r="U46" s="13"/>
      <c r="V46" s="31"/>
      <c r="W46" s="31"/>
      <c r="X46" s="31"/>
      <c r="Y46" s="28"/>
      <c r="Z46" s="31"/>
      <c r="AA46" s="13"/>
      <c r="AB46" s="13"/>
      <c r="AC46" s="31"/>
      <c r="AD46" s="31"/>
      <c r="AE46" s="31"/>
      <c r="AF46" s="31"/>
      <c r="AG46" s="31"/>
      <c r="AH46" s="9">
        <f>COUNTIF(C46:AG46,"●")</f>
        <v>0</v>
      </c>
      <c r="AI46" s="90"/>
      <c r="AJ46" s="21">
        <f>AJ39+AH46</f>
        <v>0</v>
      </c>
      <c r="AK46" s="92"/>
      <c r="AM46" s="50"/>
    </row>
    <row r="47" spans="2:40" ht="9" customHeight="1" thickBot="1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M47" s="94" t="str">
        <f>CONCATENATE(MONTH(C48),"月の")</f>
        <v>12月の</v>
      </c>
      <c r="AN47" s="96" t="s">
        <v>9</v>
      </c>
    </row>
    <row r="48" spans="2:40" ht="13.5" customHeight="1">
      <c r="B48" s="4" t="s">
        <v>0</v>
      </c>
      <c r="C48" s="99">
        <f>C49</f>
        <v>45261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1"/>
      <c r="AH48" s="102" t="s">
        <v>11</v>
      </c>
      <c r="AI48" s="103"/>
      <c r="AJ48" s="106" t="s">
        <v>9</v>
      </c>
      <c r="AK48" s="107"/>
      <c r="AM48" s="95"/>
      <c r="AN48" s="97"/>
    </row>
    <row r="49" spans="2:40">
      <c r="B49" s="5" t="s">
        <v>1</v>
      </c>
      <c r="C49" s="69">
        <v>45261</v>
      </c>
      <c r="D49" s="69">
        <v>45262</v>
      </c>
      <c r="E49" s="69">
        <v>45263</v>
      </c>
      <c r="F49" s="69">
        <v>45264</v>
      </c>
      <c r="G49" s="69">
        <v>45265</v>
      </c>
      <c r="H49" s="69">
        <v>45266</v>
      </c>
      <c r="I49" s="69">
        <v>45267</v>
      </c>
      <c r="J49" s="69">
        <v>45268</v>
      </c>
      <c r="K49" s="69">
        <v>45269</v>
      </c>
      <c r="L49" s="69">
        <v>45270</v>
      </c>
      <c r="M49" s="69">
        <v>45271</v>
      </c>
      <c r="N49" s="69">
        <v>45272</v>
      </c>
      <c r="O49" s="69">
        <v>45273</v>
      </c>
      <c r="P49" s="69">
        <v>45274</v>
      </c>
      <c r="Q49" s="69">
        <v>45275</v>
      </c>
      <c r="R49" s="69">
        <v>45276</v>
      </c>
      <c r="S49" s="69">
        <v>45277</v>
      </c>
      <c r="T49" s="69">
        <v>45278</v>
      </c>
      <c r="U49" s="69">
        <v>45279</v>
      </c>
      <c r="V49" s="69">
        <v>45280</v>
      </c>
      <c r="W49" s="69">
        <v>45281</v>
      </c>
      <c r="X49" s="69">
        <v>45282</v>
      </c>
      <c r="Y49" s="69">
        <v>45283</v>
      </c>
      <c r="Z49" s="69">
        <v>45284</v>
      </c>
      <c r="AA49" s="69">
        <v>45285</v>
      </c>
      <c r="AB49" s="69">
        <v>45286</v>
      </c>
      <c r="AC49" s="69">
        <v>45287</v>
      </c>
      <c r="AD49" s="69">
        <v>45288</v>
      </c>
      <c r="AE49" s="69">
        <v>45289</v>
      </c>
      <c r="AF49" s="69">
        <v>45290</v>
      </c>
      <c r="AG49" s="69">
        <v>45291</v>
      </c>
      <c r="AH49" s="104"/>
      <c r="AI49" s="105"/>
      <c r="AJ49" s="108"/>
      <c r="AK49" s="109"/>
      <c r="AM49" s="110" t="s">
        <v>35</v>
      </c>
      <c r="AN49" s="97"/>
    </row>
    <row r="50" spans="2:40" ht="13.5" customHeight="1" thickBot="1">
      <c r="B50" s="5" t="s">
        <v>3</v>
      </c>
      <c r="C50" s="70">
        <f>C49</f>
        <v>45261</v>
      </c>
      <c r="D50" s="70">
        <f t="shared" ref="D50:AB50" si="12">D49</f>
        <v>45262</v>
      </c>
      <c r="E50" s="70">
        <f t="shared" si="12"/>
        <v>45263</v>
      </c>
      <c r="F50" s="70">
        <f t="shared" si="12"/>
        <v>45264</v>
      </c>
      <c r="G50" s="70">
        <f t="shared" si="12"/>
        <v>45265</v>
      </c>
      <c r="H50" s="70">
        <f t="shared" si="12"/>
        <v>45266</v>
      </c>
      <c r="I50" s="70">
        <f t="shared" si="12"/>
        <v>45267</v>
      </c>
      <c r="J50" s="70">
        <f t="shared" si="12"/>
        <v>45268</v>
      </c>
      <c r="K50" s="70">
        <f t="shared" si="12"/>
        <v>45269</v>
      </c>
      <c r="L50" s="70">
        <f t="shared" si="12"/>
        <v>45270</v>
      </c>
      <c r="M50" s="70">
        <f t="shared" si="12"/>
        <v>45271</v>
      </c>
      <c r="N50" s="70">
        <f t="shared" si="12"/>
        <v>45272</v>
      </c>
      <c r="O50" s="70">
        <f t="shared" si="12"/>
        <v>45273</v>
      </c>
      <c r="P50" s="70">
        <f t="shared" si="12"/>
        <v>45274</v>
      </c>
      <c r="Q50" s="70">
        <f t="shared" si="12"/>
        <v>45275</v>
      </c>
      <c r="R50" s="70">
        <f t="shared" si="12"/>
        <v>45276</v>
      </c>
      <c r="S50" s="70">
        <f t="shared" si="12"/>
        <v>45277</v>
      </c>
      <c r="T50" s="70">
        <f t="shared" si="12"/>
        <v>45278</v>
      </c>
      <c r="U50" s="70">
        <f t="shared" si="12"/>
        <v>45279</v>
      </c>
      <c r="V50" s="70">
        <f t="shared" si="12"/>
        <v>45280</v>
      </c>
      <c r="W50" s="70">
        <f t="shared" si="12"/>
        <v>45281</v>
      </c>
      <c r="X50" s="70">
        <f t="shared" si="12"/>
        <v>45282</v>
      </c>
      <c r="Y50" s="70">
        <f t="shared" si="12"/>
        <v>45283</v>
      </c>
      <c r="Z50" s="70">
        <f t="shared" si="12"/>
        <v>45284</v>
      </c>
      <c r="AA50" s="70">
        <f t="shared" si="12"/>
        <v>45285</v>
      </c>
      <c r="AB50" s="70">
        <f t="shared" si="12"/>
        <v>45286</v>
      </c>
      <c r="AC50" s="70">
        <f t="shared" ref="AC50:AF50" si="13">IF(AC49="","",AC49)</f>
        <v>45287</v>
      </c>
      <c r="AD50" s="70">
        <f t="shared" si="13"/>
        <v>45288</v>
      </c>
      <c r="AE50" s="70">
        <f t="shared" si="13"/>
        <v>45289</v>
      </c>
      <c r="AF50" s="70">
        <f t="shared" si="13"/>
        <v>45290</v>
      </c>
      <c r="AG50" s="70">
        <f>IF(AG49="","",AG49)</f>
        <v>45291</v>
      </c>
      <c r="AH50" s="112" t="s">
        <v>8</v>
      </c>
      <c r="AI50" s="114" t="s">
        <v>10</v>
      </c>
      <c r="AJ50" s="85" t="s">
        <v>8</v>
      </c>
      <c r="AK50" s="87" t="s">
        <v>10</v>
      </c>
      <c r="AM50" s="111"/>
      <c r="AN50" s="98"/>
    </row>
    <row r="51" spans="2:40" s="2" customFormat="1" ht="57.75" customHeight="1" thickBot="1">
      <c r="B51" s="7" t="s">
        <v>5</v>
      </c>
      <c r="C51" s="45"/>
      <c r="D51" s="12"/>
      <c r="E51" s="12"/>
      <c r="F51" s="29"/>
      <c r="G51" s="29"/>
      <c r="H51" s="29"/>
      <c r="I51" s="29"/>
      <c r="J51" s="29"/>
      <c r="K51" s="12"/>
      <c r="L51" s="12"/>
      <c r="M51" s="29"/>
      <c r="N51" s="29"/>
      <c r="O51" s="29"/>
      <c r="P51" s="29"/>
      <c r="Q51" s="29"/>
      <c r="R51" s="12"/>
      <c r="S51" s="12"/>
      <c r="T51" s="29"/>
      <c r="U51" s="29"/>
      <c r="V51" s="29"/>
      <c r="W51" s="29"/>
      <c r="X51" s="29"/>
      <c r="Y51" s="12"/>
      <c r="Z51" s="12"/>
      <c r="AA51" s="29"/>
      <c r="AB51" s="29"/>
      <c r="AC51" s="29"/>
      <c r="AD51" s="12"/>
      <c r="AE51" s="35" t="s">
        <v>6</v>
      </c>
      <c r="AF51" s="35" t="s">
        <v>6</v>
      </c>
      <c r="AG51" s="35" t="s">
        <v>6</v>
      </c>
      <c r="AH51" s="113"/>
      <c r="AI51" s="115"/>
      <c r="AJ51" s="86"/>
      <c r="AK51" s="88"/>
      <c r="AM51" s="51">
        <f>31-3</f>
        <v>28</v>
      </c>
      <c r="AN51" s="52">
        <f>AN44+AM51</f>
        <v>208</v>
      </c>
    </row>
    <row r="52" spans="2:40" s="1" customFormat="1" ht="16.2">
      <c r="B52" s="5" t="s">
        <v>2</v>
      </c>
      <c r="C52" s="10"/>
      <c r="D52" s="11"/>
      <c r="E52" s="11"/>
      <c r="F52" s="30"/>
      <c r="G52" s="30"/>
      <c r="H52" s="30"/>
      <c r="I52" s="30"/>
      <c r="J52" s="30"/>
      <c r="K52" s="11"/>
      <c r="L52" s="11"/>
      <c r="M52" s="30"/>
      <c r="N52" s="30"/>
      <c r="O52" s="30"/>
      <c r="P52" s="30"/>
      <c r="Q52" s="30"/>
      <c r="R52" s="11"/>
      <c r="S52" s="11"/>
      <c r="T52" s="30"/>
      <c r="U52" s="30"/>
      <c r="V52" s="30"/>
      <c r="W52" s="30"/>
      <c r="X52" s="30"/>
      <c r="Y52" s="11"/>
      <c r="Z52" s="11"/>
      <c r="AA52" s="30"/>
      <c r="AB52" s="30"/>
      <c r="AC52" s="30"/>
      <c r="AD52" s="11"/>
      <c r="AE52" s="34"/>
      <c r="AF52" s="34"/>
      <c r="AG52" s="34"/>
      <c r="AH52" s="8">
        <f>COUNTIF(C52:AG52,"●")</f>
        <v>0</v>
      </c>
      <c r="AI52" s="89">
        <f>AH53/AM51</f>
        <v>0</v>
      </c>
      <c r="AJ52" s="20">
        <f>AJ45+AH52</f>
        <v>0</v>
      </c>
      <c r="AK52" s="91">
        <f>AJ53/AN51</f>
        <v>0</v>
      </c>
      <c r="AM52" s="50"/>
    </row>
    <row r="53" spans="2:40" s="1" customFormat="1" ht="16.8" thickBot="1">
      <c r="B53" s="6" t="s">
        <v>12</v>
      </c>
      <c r="C53" s="47"/>
      <c r="D53" s="13"/>
      <c r="E53" s="13"/>
      <c r="F53" s="31"/>
      <c r="G53" s="31"/>
      <c r="H53" s="31"/>
      <c r="I53" s="31"/>
      <c r="J53" s="31"/>
      <c r="K53" s="13"/>
      <c r="L53" s="13"/>
      <c r="M53" s="31"/>
      <c r="N53" s="31"/>
      <c r="O53" s="31"/>
      <c r="P53" s="31"/>
      <c r="Q53" s="31"/>
      <c r="R53" s="13"/>
      <c r="S53" s="13"/>
      <c r="T53" s="31"/>
      <c r="U53" s="31"/>
      <c r="V53" s="31"/>
      <c r="W53" s="31"/>
      <c r="X53" s="31"/>
      <c r="Y53" s="13"/>
      <c r="Z53" s="13"/>
      <c r="AA53" s="31"/>
      <c r="AB53" s="31"/>
      <c r="AC53" s="31"/>
      <c r="AD53" s="13"/>
      <c r="AE53" s="36"/>
      <c r="AF53" s="36"/>
      <c r="AG53" s="36"/>
      <c r="AH53" s="9">
        <f>COUNTIF(C53:AG53,"●")</f>
        <v>0</v>
      </c>
      <c r="AI53" s="90"/>
      <c r="AJ53" s="21">
        <f>AJ46+AH53</f>
        <v>0</v>
      </c>
      <c r="AK53" s="92"/>
      <c r="AM53" s="50"/>
    </row>
    <row r="54" spans="2:40" ht="9" customHeight="1" thickBot="1"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M54" s="94" t="str">
        <f>CONCATENATE(MONTH(C55),"月の")</f>
        <v>1月の</v>
      </c>
      <c r="AN54" s="96" t="s">
        <v>9</v>
      </c>
    </row>
    <row r="55" spans="2:40" ht="13.5" customHeight="1">
      <c r="B55" s="4" t="s">
        <v>0</v>
      </c>
      <c r="C55" s="99">
        <f>C56</f>
        <v>45292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1"/>
      <c r="AH55" s="102" t="s">
        <v>11</v>
      </c>
      <c r="AI55" s="103"/>
      <c r="AJ55" s="106" t="s">
        <v>9</v>
      </c>
      <c r="AK55" s="107"/>
      <c r="AM55" s="95"/>
      <c r="AN55" s="97"/>
    </row>
    <row r="56" spans="2:40">
      <c r="B56" s="5" t="s">
        <v>1</v>
      </c>
      <c r="C56" s="69">
        <v>45292</v>
      </c>
      <c r="D56" s="69">
        <v>45293</v>
      </c>
      <c r="E56" s="69">
        <v>45294</v>
      </c>
      <c r="F56" s="69">
        <v>45295</v>
      </c>
      <c r="G56" s="69">
        <v>45296</v>
      </c>
      <c r="H56" s="69">
        <v>45297</v>
      </c>
      <c r="I56" s="69">
        <v>45298</v>
      </c>
      <c r="J56" s="69">
        <v>45299</v>
      </c>
      <c r="K56" s="69">
        <v>45300</v>
      </c>
      <c r="L56" s="69">
        <v>45301</v>
      </c>
      <c r="M56" s="69">
        <v>45302</v>
      </c>
      <c r="N56" s="69">
        <v>45303</v>
      </c>
      <c r="O56" s="69">
        <v>45304</v>
      </c>
      <c r="P56" s="69">
        <v>45305</v>
      </c>
      <c r="Q56" s="69">
        <v>45306</v>
      </c>
      <c r="R56" s="69">
        <v>45307</v>
      </c>
      <c r="S56" s="69">
        <v>45308</v>
      </c>
      <c r="T56" s="69">
        <v>45309</v>
      </c>
      <c r="U56" s="69">
        <v>45310</v>
      </c>
      <c r="V56" s="69">
        <v>45311</v>
      </c>
      <c r="W56" s="69">
        <v>45312</v>
      </c>
      <c r="X56" s="69">
        <v>45313</v>
      </c>
      <c r="Y56" s="69">
        <v>45314</v>
      </c>
      <c r="Z56" s="69">
        <v>45315</v>
      </c>
      <c r="AA56" s="69">
        <v>45316</v>
      </c>
      <c r="AB56" s="69">
        <v>45317</v>
      </c>
      <c r="AC56" s="69">
        <v>45318</v>
      </c>
      <c r="AD56" s="69">
        <v>45319</v>
      </c>
      <c r="AE56" s="69">
        <v>45320</v>
      </c>
      <c r="AF56" s="69">
        <v>45321</v>
      </c>
      <c r="AG56" s="69">
        <v>45322</v>
      </c>
      <c r="AH56" s="104"/>
      <c r="AI56" s="105"/>
      <c r="AJ56" s="108"/>
      <c r="AK56" s="109"/>
      <c r="AM56" s="110" t="s">
        <v>35</v>
      </c>
      <c r="AN56" s="97"/>
    </row>
    <row r="57" spans="2:40" ht="13.5" customHeight="1" thickBot="1">
      <c r="B57" s="5" t="s">
        <v>3</v>
      </c>
      <c r="C57" s="70">
        <f>C56</f>
        <v>45292</v>
      </c>
      <c r="D57" s="70">
        <f t="shared" ref="D57:AB57" si="14">D56</f>
        <v>45293</v>
      </c>
      <c r="E57" s="70">
        <f t="shared" si="14"/>
        <v>45294</v>
      </c>
      <c r="F57" s="70">
        <f t="shared" si="14"/>
        <v>45295</v>
      </c>
      <c r="G57" s="70">
        <f t="shared" si="14"/>
        <v>45296</v>
      </c>
      <c r="H57" s="70">
        <f t="shared" si="14"/>
        <v>45297</v>
      </c>
      <c r="I57" s="70">
        <f t="shared" si="14"/>
        <v>45298</v>
      </c>
      <c r="J57" s="70">
        <f t="shared" si="14"/>
        <v>45299</v>
      </c>
      <c r="K57" s="70">
        <f t="shared" si="14"/>
        <v>45300</v>
      </c>
      <c r="L57" s="70">
        <f t="shared" si="14"/>
        <v>45301</v>
      </c>
      <c r="M57" s="70">
        <f t="shared" si="14"/>
        <v>45302</v>
      </c>
      <c r="N57" s="70">
        <f t="shared" si="14"/>
        <v>45303</v>
      </c>
      <c r="O57" s="70">
        <f t="shared" si="14"/>
        <v>45304</v>
      </c>
      <c r="P57" s="70">
        <f t="shared" si="14"/>
        <v>45305</v>
      </c>
      <c r="Q57" s="70">
        <f t="shared" si="14"/>
        <v>45306</v>
      </c>
      <c r="R57" s="70">
        <f t="shared" si="14"/>
        <v>45307</v>
      </c>
      <c r="S57" s="70">
        <f t="shared" si="14"/>
        <v>45308</v>
      </c>
      <c r="T57" s="70">
        <f t="shared" si="14"/>
        <v>45309</v>
      </c>
      <c r="U57" s="70">
        <f t="shared" si="14"/>
        <v>45310</v>
      </c>
      <c r="V57" s="70">
        <f t="shared" si="14"/>
        <v>45311</v>
      </c>
      <c r="W57" s="70">
        <f t="shared" si="14"/>
        <v>45312</v>
      </c>
      <c r="X57" s="70">
        <f t="shared" si="14"/>
        <v>45313</v>
      </c>
      <c r="Y57" s="70">
        <f t="shared" si="14"/>
        <v>45314</v>
      </c>
      <c r="Z57" s="70">
        <f t="shared" si="14"/>
        <v>45315</v>
      </c>
      <c r="AA57" s="70">
        <f t="shared" si="14"/>
        <v>45316</v>
      </c>
      <c r="AB57" s="70">
        <f t="shared" si="14"/>
        <v>45317</v>
      </c>
      <c r="AC57" s="70">
        <f t="shared" ref="AC57:AF57" si="15">IF(AC56="","",AC56)</f>
        <v>45318</v>
      </c>
      <c r="AD57" s="70">
        <f t="shared" si="15"/>
        <v>45319</v>
      </c>
      <c r="AE57" s="70">
        <f t="shared" si="15"/>
        <v>45320</v>
      </c>
      <c r="AF57" s="70">
        <f t="shared" si="15"/>
        <v>45321</v>
      </c>
      <c r="AG57" s="70">
        <f>IF(AG56="","",AG56)</f>
        <v>45322</v>
      </c>
      <c r="AH57" s="112" t="s">
        <v>8</v>
      </c>
      <c r="AI57" s="114" t="s">
        <v>10</v>
      </c>
      <c r="AJ57" s="85" t="s">
        <v>8</v>
      </c>
      <c r="AK57" s="87" t="s">
        <v>10</v>
      </c>
      <c r="AM57" s="111"/>
      <c r="AN57" s="98"/>
    </row>
    <row r="58" spans="2:40" s="2" customFormat="1" ht="57.75" customHeight="1" thickBot="1">
      <c r="B58" s="7" t="s">
        <v>5</v>
      </c>
      <c r="C58" s="35" t="s">
        <v>4</v>
      </c>
      <c r="D58" s="35" t="s">
        <v>6</v>
      </c>
      <c r="E58" s="35" t="s">
        <v>6</v>
      </c>
      <c r="F58" s="29"/>
      <c r="G58" s="29"/>
      <c r="H58" s="12"/>
      <c r="I58" s="12"/>
      <c r="J58" s="27" t="s">
        <v>20</v>
      </c>
      <c r="K58" s="29"/>
      <c r="L58" s="29"/>
      <c r="M58" s="29"/>
      <c r="N58" s="29"/>
      <c r="O58" s="61"/>
      <c r="P58" s="12"/>
      <c r="Q58" s="29"/>
      <c r="R58" s="29"/>
      <c r="S58" s="29"/>
      <c r="T58" s="29"/>
      <c r="U58" s="29"/>
      <c r="V58" s="12"/>
      <c r="W58" s="12"/>
      <c r="X58" s="29"/>
      <c r="Y58" s="29"/>
      <c r="Z58" s="29"/>
      <c r="AA58" s="29"/>
      <c r="AB58" s="29"/>
      <c r="AC58" s="12"/>
      <c r="AD58" s="12"/>
      <c r="AE58" s="29"/>
      <c r="AF58" s="29"/>
      <c r="AG58" s="33"/>
      <c r="AH58" s="113"/>
      <c r="AI58" s="115"/>
      <c r="AJ58" s="86"/>
      <c r="AK58" s="88"/>
      <c r="AM58" s="51">
        <v>28</v>
      </c>
      <c r="AN58" s="52">
        <f>AN51+AM58</f>
        <v>236</v>
      </c>
    </row>
    <row r="59" spans="2:40" s="1" customFormat="1">
      <c r="B59" s="5" t="s">
        <v>2</v>
      </c>
      <c r="C59" s="34"/>
      <c r="D59" s="34"/>
      <c r="E59" s="34"/>
      <c r="F59" s="30"/>
      <c r="G59" s="30"/>
      <c r="H59" s="11"/>
      <c r="I59" s="11"/>
      <c r="J59" s="26"/>
      <c r="K59" s="30"/>
      <c r="L59" s="30"/>
      <c r="M59" s="30"/>
      <c r="N59" s="30"/>
      <c r="O59" s="60"/>
      <c r="P59" s="11"/>
      <c r="Q59" s="30"/>
      <c r="R59" s="30"/>
      <c r="S59" s="30"/>
      <c r="T59" s="30"/>
      <c r="U59" s="30"/>
      <c r="V59" s="11"/>
      <c r="W59" s="11"/>
      <c r="X59" s="30"/>
      <c r="Y59" s="30"/>
      <c r="Z59" s="30"/>
      <c r="AA59" s="30"/>
      <c r="AB59" s="30"/>
      <c r="AC59" s="11"/>
      <c r="AD59" s="11"/>
      <c r="AE59" s="30"/>
      <c r="AF59" s="30"/>
      <c r="AG59" s="30"/>
      <c r="AH59" s="8">
        <f>COUNTIF(C59:AG59,"●")</f>
        <v>0</v>
      </c>
      <c r="AI59" s="89">
        <f>AH60/AM58</f>
        <v>0</v>
      </c>
      <c r="AJ59" s="20">
        <f>AJ52+AH59</f>
        <v>0</v>
      </c>
      <c r="AK59" s="91">
        <f>AJ60/AN58</f>
        <v>0</v>
      </c>
    </row>
    <row r="60" spans="2:40" s="1" customFormat="1" ht="13.8" thickBot="1">
      <c r="B60" s="6" t="s">
        <v>12</v>
      </c>
      <c r="C60" s="36"/>
      <c r="D60" s="36"/>
      <c r="E60" s="36"/>
      <c r="F60" s="31"/>
      <c r="G60" s="31"/>
      <c r="H60" s="13"/>
      <c r="I60" s="13"/>
      <c r="J60" s="28"/>
      <c r="K60" s="31"/>
      <c r="L60" s="31"/>
      <c r="M60" s="31"/>
      <c r="N60" s="31"/>
      <c r="O60" s="62"/>
      <c r="P60" s="13"/>
      <c r="Q60" s="31"/>
      <c r="R60" s="31"/>
      <c r="S60" s="31"/>
      <c r="T60" s="31"/>
      <c r="U60" s="31"/>
      <c r="V60" s="13"/>
      <c r="W60" s="13"/>
      <c r="X60" s="31"/>
      <c r="Y60" s="31"/>
      <c r="Z60" s="31"/>
      <c r="AA60" s="31"/>
      <c r="AB60" s="31"/>
      <c r="AC60" s="13"/>
      <c r="AD60" s="13"/>
      <c r="AE60" s="31"/>
      <c r="AF60" s="31"/>
      <c r="AG60" s="31"/>
      <c r="AH60" s="9">
        <f>COUNTIF(C60:AG60,"●")</f>
        <v>0</v>
      </c>
      <c r="AI60" s="90"/>
      <c r="AJ60" s="21">
        <f>AJ53+AH60</f>
        <v>0</v>
      </c>
      <c r="AK60" s="92"/>
    </row>
    <row r="61" spans="2:40" ht="9" customHeight="1"/>
    <row r="62" spans="2:40" ht="14.4">
      <c r="B62" s="73" t="s">
        <v>63</v>
      </c>
      <c r="AD62" s="80" t="s">
        <v>32</v>
      </c>
      <c r="AE62" s="80"/>
      <c r="AF62" s="80"/>
      <c r="AG62" s="80"/>
      <c r="AH62" s="80"/>
      <c r="AI62" s="80"/>
      <c r="AJ62" s="93">
        <f>AK59</f>
        <v>0</v>
      </c>
      <c r="AK62" s="93"/>
    </row>
    <row r="63" spans="2:40" ht="14.4">
      <c r="B63" s="74" t="s">
        <v>22</v>
      </c>
      <c r="AD63" s="80" t="s">
        <v>25</v>
      </c>
      <c r="AE63" s="80"/>
      <c r="AF63" s="80"/>
      <c r="AG63" s="80"/>
      <c r="AH63" s="80"/>
      <c r="AI63" s="80"/>
      <c r="AJ63" s="80" t="str">
        <f>IF(0.285&lt;=AJ62,"４週８休",IF(0.25&lt;=AJ62,"４週７休",IF(0.214&lt;=AJ62,"４週６休","—")))</f>
        <v>—</v>
      </c>
      <c r="AK63" s="80"/>
    </row>
    <row r="64" spans="2:40" ht="7.5" customHeight="1">
      <c r="B64" s="23"/>
      <c r="AK64" s="22"/>
    </row>
    <row r="65" spans="2:37" ht="16.2">
      <c r="B65" s="23"/>
      <c r="C65" s="63" t="s">
        <v>23</v>
      </c>
      <c r="D65" s="63"/>
      <c r="E65" s="63"/>
      <c r="F65" s="63"/>
      <c r="G65" s="63"/>
      <c r="H65" s="63"/>
      <c r="I65" s="63"/>
      <c r="J65" s="63"/>
      <c r="O65" s="64" t="s">
        <v>24</v>
      </c>
      <c r="P65" s="65"/>
      <c r="Q65" s="65"/>
      <c r="R65" s="65"/>
      <c r="S65" s="65"/>
      <c r="T65" s="65"/>
      <c r="U65" s="65"/>
      <c r="V65" s="65"/>
      <c r="AD65" s="81" t="str">
        <f>IF(D2="「発注者指定型」",IF(AJ62&lt;0.143,"「聴き取りを実施して下さい」","　"),"　")</f>
        <v>「聴き取りを実施して下さい」</v>
      </c>
      <c r="AE65" s="82"/>
      <c r="AF65" s="82"/>
      <c r="AG65" s="82"/>
      <c r="AH65" s="82"/>
      <c r="AI65" s="82"/>
      <c r="AJ65" s="82"/>
      <c r="AK65" s="82"/>
    </row>
    <row r="66" spans="2:37">
      <c r="AD66" s="83"/>
      <c r="AE66" s="83"/>
      <c r="AF66" s="83"/>
      <c r="AG66" s="83"/>
      <c r="AH66" s="83"/>
      <c r="AI66" s="83"/>
      <c r="AJ66" s="83"/>
      <c r="AK66" s="83"/>
    </row>
    <row r="67" spans="2:37">
      <c r="C67" s="84" t="s">
        <v>26</v>
      </c>
      <c r="D67" s="84"/>
      <c r="E67" s="84"/>
      <c r="F67" s="84"/>
      <c r="G67" s="84"/>
      <c r="H67" s="84"/>
      <c r="I67" s="84"/>
      <c r="J67" s="84"/>
      <c r="K67" s="53"/>
      <c r="L67" s="53"/>
      <c r="M67" s="53"/>
      <c r="N67" s="53"/>
      <c r="O67" s="78" t="s">
        <v>27</v>
      </c>
      <c r="P67" s="78"/>
      <c r="Q67" s="78"/>
      <c r="R67" s="78"/>
      <c r="S67" s="78" t="s">
        <v>30</v>
      </c>
      <c r="T67" s="78"/>
      <c r="U67" s="78"/>
      <c r="V67" s="78"/>
      <c r="W67" s="78" t="s">
        <v>28</v>
      </c>
      <c r="X67" s="78"/>
      <c r="Y67" s="78"/>
      <c r="Z67" s="78"/>
      <c r="AA67" s="78" t="s">
        <v>29</v>
      </c>
      <c r="AB67" s="78"/>
      <c r="AC67" s="78"/>
      <c r="AD67" s="78"/>
    </row>
    <row r="68" spans="2:37">
      <c r="C68" s="76"/>
      <c r="D68" s="76"/>
      <c r="E68" s="76"/>
      <c r="F68" s="76"/>
      <c r="G68" s="76"/>
      <c r="H68" s="76"/>
      <c r="I68" s="76"/>
      <c r="J68" s="76"/>
      <c r="K68" s="53"/>
      <c r="L68" s="53"/>
      <c r="M68" s="53"/>
      <c r="N68" s="53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</row>
    <row r="69" spans="2:37">
      <c r="C69" s="77"/>
      <c r="D69" s="77"/>
      <c r="E69" s="77"/>
      <c r="F69" s="77"/>
      <c r="G69" s="77"/>
      <c r="H69" s="77"/>
      <c r="I69" s="77"/>
      <c r="J69" s="77"/>
      <c r="K69" s="53"/>
      <c r="L69" s="53"/>
      <c r="M69" s="53"/>
      <c r="N69" s="53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</row>
    <row r="70" spans="2:37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</row>
    <row r="71" spans="2:37">
      <c r="C71" s="79" t="s">
        <v>56</v>
      </c>
      <c r="D71" s="79"/>
      <c r="E71" s="79"/>
      <c r="F71" s="79"/>
      <c r="G71" s="79"/>
      <c r="H71" s="79"/>
      <c r="I71" s="79"/>
      <c r="J71" s="79"/>
      <c r="K71" s="53"/>
      <c r="L71" s="53"/>
      <c r="M71" s="53"/>
      <c r="N71" s="53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</row>
    <row r="72" spans="2:37">
      <c r="C72" s="76"/>
      <c r="D72" s="76"/>
      <c r="E72" s="76"/>
      <c r="F72" s="76"/>
      <c r="G72" s="76"/>
      <c r="H72" s="76"/>
      <c r="I72" s="76"/>
      <c r="J72" s="76"/>
      <c r="K72" s="53"/>
      <c r="L72" s="53"/>
      <c r="M72" s="53"/>
      <c r="N72" s="53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</row>
    <row r="73" spans="2:37">
      <c r="C73" s="77"/>
      <c r="D73" s="77"/>
      <c r="E73" s="77"/>
      <c r="F73" s="77"/>
      <c r="G73" s="77"/>
      <c r="H73" s="77"/>
      <c r="I73" s="77"/>
      <c r="J73" s="77"/>
      <c r="K73" s="53"/>
      <c r="L73" s="53"/>
      <c r="M73" s="53"/>
      <c r="N73" s="53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</row>
    <row r="74" spans="2:37" ht="16.2"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</row>
    <row r="75" spans="2:37" ht="16.2">
      <c r="C75" s="75" t="s">
        <v>36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</row>
  </sheetData>
  <mergeCells count="121">
    <mergeCell ref="D2:P2"/>
    <mergeCell ref="D3:P3"/>
    <mergeCell ref="B4:C4"/>
    <mergeCell ref="D4:I4"/>
    <mergeCell ref="K4:P4"/>
    <mergeCell ref="AM2:AQ4"/>
    <mergeCell ref="AM5:AM6"/>
    <mergeCell ref="AN5:AN8"/>
    <mergeCell ref="C6:AG6"/>
    <mergeCell ref="AH6:AI7"/>
    <mergeCell ref="AJ6:AK7"/>
    <mergeCell ref="AM7:AM8"/>
    <mergeCell ref="AH8:AH9"/>
    <mergeCell ref="AI8:AI9"/>
    <mergeCell ref="AJ8:AJ9"/>
    <mergeCell ref="AK8:AK9"/>
    <mergeCell ref="AN19:AN22"/>
    <mergeCell ref="AI10:AI11"/>
    <mergeCell ref="AK10:AK11"/>
    <mergeCell ref="AM12:AM13"/>
    <mergeCell ref="AN12:AN15"/>
    <mergeCell ref="C13:AG13"/>
    <mergeCell ref="AH13:AI14"/>
    <mergeCell ref="AJ13:AK14"/>
    <mergeCell ref="AM14:AM15"/>
    <mergeCell ref="AH15:AH16"/>
    <mergeCell ref="AI15:AI16"/>
    <mergeCell ref="C20:AG20"/>
    <mergeCell ref="AH20:AI21"/>
    <mergeCell ref="AJ20:AK21"/>
    <mergeCell ref="AM21:AM22"/>
    <mergeCell ref="AH22:AH23"/>
    <mergeCell ref="AI22:AI23"/>
    <mergeCell ref="AJ22:AJ23"/>
    <mergeCell ref="AK22:AK23"/>
    <mergeCell ref="AJ15:AJ16"/>
    <mergeCell ref="AK15:AK16"/>
    <mergeCell ref="AI17:AI18"/>
    <mergeCell ref="AK17:AK18"/>
    <mergeCell ref="AM19:AM20"/>
    <mergeCell ref="AN33:AN36"/>
    <mergeCell ref="AI24:AI25"/>
    <mergeCell ref="AK24:AK25"/>
    <mergeCell ref="AM26:AM27"/>
    <mergeCell ref="AN26:AN29"/>
    <mergeCell ref="C27:AG27"/>
    <mergeCell ref="AH27:AI28"/>
    <mergeCell ref="AJ27:AK28"/>
    <mergeCell ref="AM28:AM29"/>
    <mergeCell ref="AH29:AH30"/>
    <mergeCell ref="AI29:AI30"/>
    <mergeCell ref="C34:AG34"/>
    <mergeCell ref="AH34:AI35"/>
    <mergeCell ref="AJ34:AK35"/>
    <mergeCell ref="AM35:AM36"/>
    <mergeCell ref="AH36:AH37"/>
    <mergeCell ref="AI36:AI37"/>
    <mergeCell ref="AJ36:AJ37"/>
    <mergeCell ref="AK36:AK37"/>
    <mergeCell ref="AJ29:AJ30"/>
    <mergeCell ref="AK29:AK30"/>
    <mergeCell ref="AI31:AI32"/>
    <mergeCell ref="AK31:AK32"/>
    <mergeCell ref="AM33:AM34"/>
    <mergeCell ref="AN47:AN50"/>
    <mergeCell ref="AI38:AI39"/>
    <mergeCell ref="AK38:AK39"/>
    <mergeCell ref="AM40:AM41"/>
    <mergeCell ref="AN40:AN43"/>
    <mergeCell ref="C41:AG41"/>
    <mergeCell ref="AH41:AI42"/>
    <mergeCell ref="AJ41:AK42"/>
    <mergeCell ref="AM42:AM43"/>
    <mergeCell ref="AH43:AH44"/>
    <mergeCell ref="AI43:AI44"/>
    <mergeCell ref="C48:AG48"/>
    <mergeCell ref="AH48:AI49"/>
    <mergeCell ref="AJ48:AK49"/>
    <mergeCell ref="AM49:AM50"/>
    <mergeCell ref="AH50:AH51"/>
    <mergeCell ref="AI50:AI51"/>
    <mergeCell ref="AJ50:AJ51"/>
    <mergeCell ref="AK50:AK51"/>
    <mergeCell ref="AJ43:AJ44"/>
    <mergeCell ref="AK43:AK44"/>
    <mergeCell ref="AI45:AI46"/>
    <mergeCell ref="AK45:AK46"/>
    <mergeCell ref="AM47:AM48"/>
    <mergeCell ref="AI52:AI53"/>
    <mergeCell ref="AK52:AK53"/>
    <mergeCell ref="AM54:AM55"/>
    <mergeCell ref="AN54:AN57"/>
    <mergeCell ref="C55:AG55"/>
    <mergeCell ref="AH55:AI56"/>
    <mergeCell ref="AJ55:AK56"/>
    <mergeCell ref="AM56:AM57"/>
    <mergeCell ref="AH57:AH58"/>
    <mergeCell ref="AI57:AI58"/>
    <mergeCell ref="AD63:AI63"/>
    <mergeCell ref="AJ63:AK63"/>
    <mergeCell ref="AD65:AK66"/>
    <mergeCell ref="C67:J67"/>
    <mergeCell ref="O67:R67"/>
    <mergeCell ref="S67:V67"/>
    <mergeCell ref="W67:Z67"/>
    <mergeCell ref="AA67:AD67"/>
    <mergeCell ref="AJ57:AJ58"/>
    <mergeCell ref="AK57:AK58"/>
    <mergeCell ref="AI59:AI60"/>
    <mergeCell ref="AK59:AK60"/>
    <mergeCell ref="AD62:AI62"/>
    <mergeCell ref="AJ62:AK62"/>
    <mergeCell ref="C75:AJ75"/>
    <mergeCell ref="C68:J69"/>
    <mergeCell ref="O68:R73"/>
    <mergeCell ref="S68:V73"/>
    <mergeCell ref="W68:Z73"/>
    <mergeCell ref="AA68:AD73"/>
    <mergeCell ref="C71:J71"/>
    <mergeCell ref="C72:J73"/>
    <mergeCell ref="C74:AJ74"/>
  </mergeCells>
  <phoneticPr fontId="1"/>
  <dataValidations count="1">
    <dataValidation type="list" allowBlank="1" showInputMessage="1" showErrorMessage="1" sqref="D2:P2" xr:uid="{00000000-0002-0000-0000-000000000000}">
      <formula1>"「発注者指定型」,　"</formula1>
    </dataValidation>
  </dataValidations>
  <printOptions horizontalCentered="1"/>
  <pageMargins left="0.51181102362204722" right="0.51181102362204722" top="0.39370078740157483" bottom="7.874015748031496E-2" header="0.31496062992125984" footer="0.11811023622047245"/>
  <pageSetup paperSize="9" scale="61" fitToHeight="0" orientation="portrait" r:id="rId1"/>
  <headerFooter>
    <oddHeader>&amp;R&amp;"ＭＳ Ｐ明朝,標準"&amp;12様式施－12（1）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76"/>
  <sheetViews>
    <sheetView view="pageBreakPreview" topLeftCell="A13" zoomScale="80" zoomScaleNormal="70" zoomScaleSheetLayoutView="80" workbookViewId="0">
      <selection activeCell="AQ23" sqref="AQ23"/>
    </sheetView>
  </sheetViews>
  <sheetFormatPr defaultRowHeight="13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  <col min="39" max="39" width="9" customWidth="1"/>
  </cols>
  <sheetData>
    <row r="1" spans="2:44" ht="23.4">
      <c r="B1" s="43" t="s">
        <v>61</v>
      </c>
      <c r="L1" s="3"/>
      <c r="AB1" s="3"/>
      <c r="AC1" s="54"/>
      <c r="AD1" s="55"/>
      <c r="AE1" s="55"/>
      <c r="AF1" s="55"/>
      <c r="AG1" s="55"/>
      <c r="AH1" s="55"/>
      <c r="AI1" s="55"/>
      <c r="AJ1" s="55"/>
      <c r="AK1" s="44" t="s">
        <v>62</v>
      </c>
    </row>
    <row r="2" spans="2:44" ht="14.25" customHeight="1">
      <c r="B2" s="24" t="s">
        <v>31</v>
      </c>
      <c r="D2" s="116" t="s">
        <v>58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AM2" s="120" t="s">
        <v>59</v>
      </c>
      <c r="AN2" s="121"/>
      <c r="AO2" s="121"/>
      <c r="AP2" s="121"/>
      <c r="AQ2" s="121"/>
    </row>
    <row r="3" spans="2:44" ht="14.25" customHeight="1">
      <c r="B3" s="24" t="s">
        <v>13</v>
      </c>
      <c r="C3" s="25"/>
      <c r="D3" s="117" t="s">
        <v>40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AM3" s="121"/>
      <c r="AN3" s="121"/>
      <c r="AO3" s="121"/>
      <c r="AP3" s="121"/>
      <c r="AQ3" s="121"/>
      <c r="AR3" s="72"/>
    </row>
    <row r="4" spans="2:44" ht="14.25" customHeight="1">
      <c r="B4" s="118" t="s">
        <v>15</v>
      </c>
      <c r="C4" s="118"/>
      <c r="D4" s="119">
        <v>45084</v>
      </c>
      <c r="E4" s="119"/>
      <c r="F4" s="119"/>
      <c r="G4" s="119"/>
      <c r="H4" s="119"/>
      <c r="I4" s="119"/>
      <c r="J4" s="37" t="s">
        <v>16</v>
      </c>
      <c r="K4" s="119">
        <v>45322</v>
      </c>
      <c r="L4" s="119"/>
      <c r="M4" s="119"/>
      <c r="N4" s="119"/>
      <c r="O4" s="119"/>
      <c r="P4" s="119"/>
      <c r="AF4" s="38" t="s">
        <v>18</v>
      </c>
      <c r="AG4" s="39"/>
      <c r="AH4" s="39"/>
      <c r="AI4" s="39"/>
      <c r="AJ4" s="39"/>
      <c r="AK4" s="39"/>
      <c r="AM4" s="121"/>
      <c r="AN4" s="121"/>
      <c r="AO4" s="121"/>
      <c r="AP4" s="121"/>
      <c r="AQ4" s="121"/>
      <c r="AR4" s="72"/>
    </row>
    <row r="5" spans="2:44" ht="14.25" customHeight="1" thickBot="1">
      <c r="AM5" s="94" t="str">
        <f>CONCATENATE(MONTH(C6),"月の")</f>
        <v>6月の</v>
      </c>
      <c r="AN5" s="96" t="s">
        <v>9</v>
      </c>
    </row>
    <row r="6" spans="2:44" ht="13.5" customHeight="1">
      <c r="B6" s="4" t="s">
        <v>0</v>
      </c>
      <c r="C6" s="99">
        <f>C7</f>
        <v>45078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1"/>
      <c r="AH6" s="102" t="s">
        <v>11</v>
      </c>
      <c r="AI6" s="103"/>
      <c r="AJ6" s="106" t="s">
        <v>9</v>
      </c>
      <c r="AK6" s="107"/>
      <c r="AM6" s="95"/>
      <c r="AN6" s="97"/>
    </row>
    <row r="7" spans="2:44" ht="13.5" customHeight="1">
      <c r="B7" s="5" t="s">
        <v>1</v>
      </c>
      <c r="C7" s="69">
        <v>45078</v>
      </c>
      <c r="D7" s="69">
        <v>45079</v>
      </c>
      <c r="E7" s="69">
        <v>45080</v>
      </c>
      <c r="F7" s="69">
        <v>45081</v>
      </c>
      <c r="G7" s="69">
        <v>45082</v>
      </c>
      <c r="H7" s="69">
        <v>45083</v>
      </c>
      <c r="I7" s="69">
        <v>45084</v>
      </c>
      <c r="J7" s="69">
        <v>45085</v>
      </c>
      <c r="K7" s="69">
        <v>45086</v>
      </c>
      <c r="L7" s="69">
        <v>45087</v>
      </c>
      <c r="M7" s="69">
        <v>45088</v>
      </c>
      <c r="N7" s="69">
        <v>45089</v>
      </c>
      <c r="O7" s="69">
        <v>45090</v>
      </c>
      <c r="P7" s="69">
        <v>45091</v>
      </c>
      <c r="Q7" s="69">
        <v>45092</v>
      </c>
      <c r="R7" s="69">
        <v>45093</v>
      </c>
      <c r="S7" s="69">
        <v>45094</v>
      </c>
      <c r="T7" s="69">
        <v>45095</v>
      </c>
      <c r="U7" s="69">
        <v>45096</v>
      </c>
      <c r="V7" s="69">
        <v>45097</v>
      </c>
      <c r="W7" s="69">
        <v>45098</v>
      </c>
      <c r="X7" s="69">
        <v>45099</v>
      </c>
      <c r="Y7" s="69">
        <v>45100</v>
      </c>
      <c r="Z7" s="69">
        <v>45101</v>
      </c>
      <c r="AA7" s="69">
        <v>45102</v>
      </c>
      <c r="AB7" s="69">
        <v>45103</v>
      </c>
      <c r="AC7" s="69">
        <v>45104</v>
      </c>
      <c r="AD7" s="69">
        <v>45105</v>
      </c>
      <c r="AE7" s="69">
        <v>45106</v>
      </c>
      <c r="AF7" s="69">
        <v>45107</v>
      </c>
      <c r="AG7" s="69"/>
      <c r="AH7" s="104"/>
      <c r="AI7" s="105"/>
      <c r="AJ7" s="108"/>
      <c r="AK7" s="109"/>
      <c r="AM7" s="110" t="s">
        <v>35</v>
      </c>
      <c r="AN7" s="97"/>
    </row>
    <row r="8" spans="2:44" ht="13.5" customHeight="1" thickBot="1">
      <c r="B8" s="5" t="s">
        <v>3</v>
      </c>
      <c r="C8" s="70">
        <f>C7</f>
        <v>45078</v>
      </c>
      <c r="D8" s="70">
        <f t="shared" ref="D8" si="0">D7</f>
        <v>45079</v>
      </c>
      <c r="E8" s="70">
        <f t="shared" ref="E8" si="1">E7</f>
        <v>45080</v>
      </c>
      <c r="F8" s="70">
        <f t="shared" ref="F8" si="2">F7</f>
        <v>45081</v>
      </c>
      <c r="G8" s="70">
        <f t="shared" ref="G8" si="3">G7</f>
        <v>45082</v>
      </c>
      <c r="H8" s="70">
        <f t="shared" ref="H8" si="4">H7</f>
        <v>45083</v>
      </c>
      <c r="I8" s="70">
        <f t="shared" ref="I8" si="5">I7</f>
        <v>45084</v>
      </c>
      <c r="J8" s="70">
        <f t="shared" ref="J8" si="6">J7</f>
        <v>45085</v>
      </c>
      <c r="K8" s="70">
        <f t="shared" ref="K8" si="7">K7</f>
        <v>45086</v>
      </c>
      <c r="L8" s="70">
        <f t="shared" ref="L8" si="8">L7</f>
        <v>45087</v>
      </c>
      <c r="M8" s="70">
        <f t="shared" ref="M8" si="9">M7</f>
        <v>45088</v>
      </c>
      <c r="N8" s="70">
        <f t="shared" ref="N8" si="10">N7</f>
        <v>45089</v>
      </c>
      <c r="O8" s="70">
        <f t="shared" ref="O8" si="11">O7</f>
        <v>45090</v>
      </c>
      <c r="P8" s="70">
        <f t="shared" ref="P8" si="12">P7</f>
        <v>45091</v>
      </c>
      <c r="Q8" s="70">
        <f t="shared" ref="Q8" si="13">Q7</f>
        <v>45092</v>
      </c>
      <c r="R8" s="70">
        <f t="shared" ref="R8" si="14">R7</f>
        <v>45093</v>
      </c>
      <c r="S8" s="70">
        <f t="shared" ref="S8" si="15">S7</f>
        <v>45094</v>
      </c>
      <c r="T8" s="70">
        <f t="shared" ref="T8" si="16">T7</f>
        <v>45095</v>
      </c>
      <c r="U8" s="70">
        <f t="shared" ref="U8" si="17">U7</f>
        <v>45096</v>
      </c>
      <c r="V8" s="70">
        <f t="shared" ref="V8" si="18">V7</f>
        <v>45097</v>
      </c>
      <c r="W8" s="70">
        <f t="shared" ref="W8" si="19">W7</f>
        <v>45098</v>
      </c>
      <c r="X8" s="70">
        <f t="shared" ref="X8" si="20">X7</f>
        <v>45099</v>
      </c>
      <c r="Y8" s="70">
        <f t="shared" ref="Y8" si="21">Y7</f>
        <v>45100</v>
      </c>
      <c r="Z8" s="70">
        <f t="shared" ref="Z8" si="22">Z7</f>
        <v>45101</v>
      </c>
      <c r="AA8" s="70">
        <f t="shared" ref="AA8" si="23">AA7</f>
        <v>45102</v>
      </c>
      <c r="AB8" s="70">
        <f t="shared" ref="AB8" si="24">AB7</f>
        <v>45103</v>
      </c>
      <c r="AC8" s="70">
        <f t="shared" ref="AC8" si="25">IF(AC7="","",AC7)</f>
        <v>45104</v>
      </c>
      <c r="AD8" s="70">
        <f t="shared" ref="AD8" si="26">IF(AD7="","",AD7)</f>
        <v>45105</v>
      </c>
      <c r="AE8" s="70">
        <f t="shared" ref="AE8" si="27">IF(AE7="","",AE7)</f>
        <v>45106</v>
      </c>
      <c r="AF8" s="70">
        <f t="shared" ref="AF8" si="28">IF(AF7="","",AF7)</f>
        <v>45107</v>
      </c>
      <c r="AG8" s="70" t="str">
        <f>IF(AG7="","",AG7)</f>
        <v/>
      </c>
      <c r="AH8" s="112" t="s">
        <v>8</v>
      </c>
      <c r="AI8" s="114" t="s">
        <v>33</v>
      </c>
      <c r="AJ8" s="85" t="s">
        <v>8</v>
      </c>
      <c r="AK8" s="87" t="s">
        <v>33</v>
      </c>
      <c r="AM8" s="111"/>
      <c r="AN8" s="98"/>
    </row>
    <row r="9" spans="2:44" s="2" customFormat="1" ht="57.75" customHeight="1" thickBot="1">
      <c r="B9" s="7" t="s">
        <v>5</v>
      </c>
      <c r="C9" s="45"/>
      <c r="D9" s="45"/>
      <c r="E9" s="12"/>
      <c r="F9" s="15"/>
      <c r="G9" s="45"/>
      <c r="H9" s="45"/>
      <c r="I9" s="19" t="s">
        <v>14</v>
      </c>
      <c r="J9" s="45"/>
      <c r="K9" s="45"/>
      <c r="L9" s="12"/>
      <c r="M9" s="12"/>
      <c r="N9" s="45"/>
      <c r="O9" s="45"/>
      <c r="P9" s="45"/>
      <c r="Q9" s="45"/>
      <c r="R9" s="45"/>
      <c r="S9" s="12"/>
      <c r="T9" s="12"/>
      <c r="U9" s="45"/>
      <c r="V9" s="45"/>
      <c r="W9" s="45"/>
      <c r="X9" s="45"/>
      <c r="Y9" s="46"/>
      <c r="Z9" s="12"/>
      <c r="AA9" s="49"/>
      <c r="AB9" s="45"/>
      <c r="AC9" s="45"/>
      <c r="AD9" s="45"/>
      <c r="AE9" s="18" t="s">
        <v>7</v>
      </c>
      <c r="AF9" s="45"/>
      <c r="AG9" s="45"/>
      <c r="AH9" s="113"/>
      <c r="AI9" s="115"/>
      <c r="AJ9" s="86"/>
      <c r="AK9" s="88"/>
      <c r="AM9" s="51">
        <v>2</v>
      </c>
      <c r="AN9" s="52">
        <f>AM9</f>
        <v>2</v>
      </c>
    </row>
    <row r="10" spans="2:44" s="1" customFormat="1" ht="16.2">
      <c r="B10" s="5" t="s">
        <v>2</v>
      </c>
      <c r="C10" s="10"/>
      <c r="D10" s="10"/>
      <c r="E10" s="11"/>
      <c r="F10" s="16"/>
      <c r="G10" s="10"/>
      <c r="H10" s="10"/>
      <c r="I10" s="56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4"/>
      <c r="Z10" s="11"/>
      <c r="AA10" s="11"/>
      <c r="AB10" s="10"/>
      <c r="AC10" s="10"/>
      <c r="AD10" s="10"/>
      <c r="AE10" s="57"/>
      <c r="AF10" s="10"/>
      <c r="AG10" s="10"/>
      <c r="AH10" s="8">
        <f>COUNTIF(C10:AG10,"●")</f>
        <v>0</v>
      </c>
      <c r="AI10" s="89">
        <f>AH11/AM9</f>
        <v>0</v>
      </c>
      <c r="AJ10" s="20">
        <f>AH10</f>
        <v>0</v>
      </c>
      <c r="AK10" s="91">
        <f>AJ11/AN9</f>
        <v>0</v>
      </c>
      <c r="AM10" s="50"/>
    </row>
    <row r="11" spans="2:44" s="1" customFormat="1" ht="16.8" thickBot="1">
      <c r="B11" s="6" t="s">
        <v>12</v>
      </c>
      <c r="C11" s="47"/>
      <c r="D11" s="47"/>
      <c r="E11" s="13"/>
      <c r="F11" s="17"/>
      <c r="G11" s="47"/>
      <c r="H11" s="47"/>
      <c r="I11" s="67"/>
      <c r="J11" s="47"/>
      <c r="K11" s="47"/>
      <c r="L11" s="13"/>
      <c r="M11" s="13"/>
      <c r="N11" s="47"/>
      <c r="O11" s="47"/>
      <c r="P11" s="47"/>
      <c r="Q11" s="47"/>
      <c r="R11" s="47"/>
      <c r="S11" s="13"/>
      <c r="T11" s="13"/>
      <c r="U11" s="47"/>
      <c r="V11" s="47"/>
      <c r="W11" s="47"/>
      <c r="X11" s="47"/>
      <c r="Y11" s="48"/>
      <c r="Z11" s="13"/>
      <c r="AA11" s="13"/>
      <c r="AB11" s="47"/>
      <c r="AC11" s="47"/>
      <c r="AD11" s="47"/>
      <c r="AE11" s="68"/>
      <c r="AF11" s="47"/>
      <c r="AG11" s="47"/>
      <c r="AH11" s="9">
        <f>COUNTIF(C11:AG11,"●")</f>
        <v>0</v>
      </c>
      <c r="AI11" s="90"/>
      <c r="AJ11" s="21">
        <f>AH11</f>
        <v>0</v>
      </c>
      <c r="AK11" s="92"/>
      <c r="AM11" s="50"/>
    </row>
    <row r="12" spans="2:44" ht="9" customHeight="1" thickBot="1">
      <c r="AM12" s="94" t="str">
        <f>CONCATENATE(MONTH(C13),"月の")</f>
        <v>7月の</v>
      </c>
      <c r="AN12" s="96" t="s">
        <v>9</v>
      </c>
    </row>
    <row r="13" spans="2:44" ht="13.5" customHeight="1">
      <c r="B13" s="4" t="s">
        <v>0</v>
      </c>
      <c r="C13" s="99">
        <f>C14</f>
        <v>45108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1"/>
      <c r="AH13" s="102" t="s">
        <v>11</v>
      </c>
      <c r="AI13" s="103"/>
      <c r="AJ13" s="106" t="s">
        <v>9</v>
      </c>
      <c r="AK13" s="107"/>
      <c r="AM13" s="95"/>
      <c r="AN13" s="97"/>
    </row>
    <row r="14" spans="2:44" ht="13.5" customHeight="1">
      <c r="B14" s="5" t="s">
        <v>1</v>
      </c>
      <c r="C14" s="69">
        <v>45108</v>
      </c>
      <c r="D14" s="69">
        <v>45109</v>
      </c>
      <c r="E14" s="69">
        <v>45110</v>
      </c>
      <c r="F14" s="69">
        <v>45111</v>
      </c>
      <c r="G14" s="69">
        <v>45112</v>
      </c>
      <c r="H14" s="69">
        <v>45113</v>
      </c>
      <c r="I14" s="69">
        <v>45114</v>
      </c>
      <c r="J14" s="69">
        <v>45115</v>
      </c>
      <c r="K14" s="69">
        <v>45116</v>
      </c>
      <c r="L14" s="69">
        <v>45117</v>
      </c>
      <c r="M14" s="69">
        <v>45118</v>
      </c>
      <c r="N14" s="69">
        <v>45119</v>
      </c>
      <c r="O14" s="69">
        <v>45120</v>
      </c>
      <c r="P14" s="69">
        <v>45121</v>
      </c>
      <c r="Q14" s="69">
        <v>45122</v>
      </c>
      <c r="R14" s="69">
        <v>45123</v>
      </c>
      <c r="S14" s="69">
        <v>45124</v>
      </c>
      <c r="T14" s="69">
        <v>45125</v>
      </c>
      <c r="U14" s="69">
        <v>45126</v>
      </c>
      <c r="V14" s="69">
        <v>45127</v>
      </c>
      <c r="W14" s="69">
        <v>45128</v>
      </c>
      <c r="X14" s="69">
        <v>45129</v>
      </c>
      <c r="Y14" s="69">
        <v>45130</v>
      </c>
      <c r="Z14" s="69">
        <v>45131</v>
      </c>
      <c r="AA14" s="69">
        <v>45132</v>
      </c>
      <c r="AB14" s="69">
        <v>45133</v>
      </c>
      <c r="AC14" s="69">
        <v>45134</v>
      </c>
      <c r="AD14" s="69">
        <v>45135</v>
      </c>
      <c r="AE14" s="69">
        <v>45136</v>
      </c>
      <c r="AF14" s="69">
        <v>45137</v>
      </c>
      <c r="AG14" s="69">
        <v>45138</v>
      </c>
      <c r="AH14" s="104"/>
      <c r="AI14" s="105"/>
      <c r="AJ14" s="108"/>
      <c r="AK14" s="109"/>
      <c r="AM14" s="110" t="s">
        <v>35</v>
      </c>
      <c r="AN14" s="97"/>
    </row>
    <row r="15" spans="2:44" ht="13.5" customHeight="1" thickBot="1">
      <c r="B15" s="5" t="s">
        <v>3</v>
      </c>
      <c r="C15" s="70">
        <f>C14</f>
        <v>45108</v>
      </c>
      <c r="D15" s="70">
        <f t="shared" ref="D15:AB15" si="29">D14</f>
        <v>45109</v>
      </c>
      <c r="E15" s="70">
        <f t="shared" si="29"/>
        <v>45110</v>
      </c>
      <c r="F15" s="70">
        <f t="shared" si="29"/>
        <v>45111</v>
      </c>
      <c r="G15" s="70">
        <f t="shared" si="29"/>
        <v>45112</v>
      </c>
      <c r="H15" s="70">
        <f t="shared" si="29"/>
        <v>45113</v>
      </c>
      <c r="I15" s="70">
        <f t="shared" si="29"/>
        <v>45114</v>
      </c>
      <c r="J15" s="70">
        <f t="shared" si="29"/>
        <v>45115</v>
      </c>
      <c r="K15" s="70">
        <f t="shared" si="29"/>
        <v>45116</v>
      </c>
      <c r="L15" s="70">
        <f t="shared" si="29"/>
        <v>45117</v>
      </c>
      <c r="M15" s="70">
        <f t="shared" si="29"/>
        <v>45118</v>
      </c>
      <c r="N15" s="70">
        <f t="shared" si="29"/>
        <v>45119</v>
      </c>
      <c r="O15" s="70">
        <f t="shared" si="29"/>
        <v>45120</v>
      </c>
      <c r="P15" s="70">
        <f t="shared" si="29"/>
        <v>45121</v>
      </c>
      <c r="Q15" s="70">
        <f t="shared" si="29"/>
        <v>45122</v>
      </c>
      <c r="R15" s="70">
        <f t="shared" si="29"/>
        <v>45123</v>
      </c>
      <c r="S15" s="70">
        <f t="shared" si="29"/>
        <v>45124</v>
      </c>
      <c r="T15" s="70">
        <f t="shared" si="29"/>
        <v>45125</v>
      </c>
      <c r="U15" s="70">
        <f t="shared" si="29"/>
        <v>45126</v>
      </c>
      <c r="V15" s="70">
        <f t="shared" si="29"/>
        <v>45127</v>
      </c>
      <c r="W15" s="70">
        <f t="shared" si="29"/>
        <v>45128</v>
      </c>
      <c r="X15" s="70">
        <f t="shared" si="29"/>
        <v>45129</v>
      </c>
      <c r="Y15" s="70">
        <f t="shared" si="29"/>
        <v>45130</v>
      </c>
      <c r="Z15" s="70">
        <f t="shared" si="29"/>
        <v>45131</v>
      </c>
      <c r="AA15" s="70">
        <f t="shared" si="29"/>
        <v>45132</v>
      </c>
      <c r="AB15" s="70">
        <f t="shared" si="29"/>
        <v>45133</v>
      </c>
      <c r="AC15" s="70">
        <f t="shared" ref="AC15" si="30">IF(AC14="","",AC14)</f>
        <v>45134</v>
      </c>
      <c r="AD15" s="70">
        <f t="shared" ref="AD15" si="31">IF(AD14="","",AD14)</f>
        <v>45135</v>
      </c>
      <c r="AE15" s="70">
        <f t="shared" ref="AE15" si="32">IF(AE14="","",AE14)</f>
        <v>45136</v>
      </c>
      <c r="AF15" s="70">
        <f t="shared" ref="AF15" si="33">IF(AF14="","",AF14)</f>
        <v>45137</v>
      </c>
      <c r="AG15" s="70">
        <f>IF(AG14="","",AG14)</f>
        <v>45138</v>
      </c>
      <c r="AH15" s="112" t="s">
        <v>8</v>
      </c>
      <c r="AI15" s="114" t="s">
        <v>10</v>
      </c>
      <c r="AJ15" s="85" t="s">
        <v>8</v>
      </c>
      <c r="AK15" s="87" t="s">
        <v>10</v>
      </c>
      <c r="AM15" s="111"/>
      <c r="AN15" s="98"/>
    </row>
    <row r="16" spans="2:44" s="2" customFormat="1" ht="57.75" customHeight="1" thickBot="1">
      <c r="B16" s="7" t="s">
        <v>5</v>
      </c>
      <c r="C16" s="12"/>
      <c r="D16" s="12"/>
      <c r="E16" s="29"/>
      <c r="F16" s="29"/>
      <c r="G16" s="29"/>
      <c r="H16" s="45"/>
      <c r="I16" s="45"/>
      <c r="J16" s="12"/>
      <c r="K16" s="12"/>
      <c r="L16" s="45" t="s">
        <v>39</v>
      </c>
      <c r="M16" s="45"/>
      <c r="N16" s="45"/>
      <c r="O16" s="45"/>
      <c r="P16" s="45"/>
      <c r="Q16" s="12"/>
      <c r="R16" s="12"/>
      <c r="S16" s="27" t="s">
        <v>41</v>
      </c>
      <c r="T16" s="45"/>
      <c r="U16" s="45"/>
      <c r="V16" s="45"/>
      <c r="W16" s="45"/>
      <c r="X16" s="12"/>
      <c r="Y16" s="12"/>
      <c r="Z16" s="45"/>
      <c r="AA16" s="45"/>
      <c r="AB16" s="45"/>
      <c r="AC16" s="45"/>
      <c r="AD16" s="45"/>
      <c r="AE16" s="12"/>
      <c r="AF16" s="12"/>
      <c r="AG16" s="29"/>
      <c r="AH16" s="113"/>
      <c r="AI16" s="115"/>
      <c r="AJ16" s="86"/>
      <c r="AK16" s="88"/>
      <c r="AM16" s="51">
        <v>31</v>
      </c>
      <c r="AN16" s="52">
        <f>AN9+AM16</f>
        <v>33</v>
      </c>
    </row>
    <row r="17" spans="2:40" s="1" customFormat="1" ht="16.2">
      <c r="B17" s="5" t="s">
        <v>2</v>
      </c>
      <c r="C17" s="11" t="s">
        <v>42</v>
      </c>
      <c r="D17" s="11" t="s">
        <v>42</v>
      </c>
      <c r="E17" s="30"/>
      <c r="F17" s="30"/>
      <c r="G17" s="30"/>
      <c r="H17" s="10"/>
      <c r="I17" s="10"/>
      <c r="J17" s="11" t="s">
        <v>42</v>
      </c>
      <c r="K17" s="11" t="s">
        <v>42</v>
      </c>
      <c r="L17" s="10"/>
      <c r="M17" s="10"/>
      <c r="N17" s="10"/>
      <c r="O17" s="10"/>
      <c r="P17" s="10"/>
      <c r="Q17" s="11" t="s">
        <v>42</v>
      </c>
      <c r="R17" s="11" t="s">
        <v>42</v>
      </c>
      <c r="S17" s="26"/>
      <c r="T17" s="10"/>
      <c r="U17" s="10"/>
      <c r="V17" s="10"/>
      <c r="W17" s="10"/>
      <c r="X17" s="11" t="s">
        <v>43</v>
      </c>
      <c r="Y17" s="11" t="s">
        <v>43</v>
      </c>
      <c r="Z17" s="10"/>
      <c r="AA17" s="10"/>
      <c r="AB17" s="10"/>
      <c r="AC17" s="10"/>
      <c r="AD17" s="10"/>
      <c r="AE17" s="11" t="s">
        <v>42</v>
      </c>
      <c r="AF17" s="11" t="s">
        <v>44</v>
      </c>
      <c r="AG17" s="30"/>
      <c r="AH17" s="8">
        <f>COUNTIF(C17:AG17,"●")</f>
        <v>10</v>
      </c>
      <c r="AI17" s="89">
        <f>AH18/AM16</f>
        <v>0.32258064516129031</v>
      </c>
      <c r="AJ17" s="20">
        <f>AJ10+AH17</f>
        <v>10</v>
      </c>
      <c r="AK17" s="91">
        <f>AJ18/AN16</f>
        <v>0.30303030303030304</v>
      </c>
      <c r="AM17" s="50"/>
    </row>
    <row r="18" spans="2:40" s="1" customFormat="1" ht="16.8" thickBot="1">
      <c r="B18" s="6" t="s">
        <v>12</v>
      </c>
      <c r="C18" s="13" t="s">
        <v>42</v>
      </c>
      <c r="D18" s="13" t="s">
        <v>42</v>
      </c>
      <c r="E18" s="31"/>
      <c r="F18" s="31"/>
      <c r="G18" s="31"/>
      <c r="H18" s="47"/>
      <c r="I18" s="47"/>
      <c r="J18" s="13" t="s">
        <v>42</v>
      </c>
      <c r="K18" s="13" t="s">
        <v>42</v>
      </c>
      <c r="L18" s="47" t="s">
        <v>19</v>
      </c>
      <c r="M18" s="47" t="s">
        <v>46</v>
      </c>
      <c r="N18" s="47" t="s">
        <v>45</v>
      </c>
      <c r="O18" s="47"/>
      <c r="P18" s="47"/>
      <c r="Q18" s="13"/>
      <c r="R18" s="13" t="s">
        <v>42</v>
      </c>
      <c r="S18" s="28"/>
      <c r="T18" s="47"/>
      <c r="U18" s="47"/>
      <c r="V18" s="47"/>
      <c r="W18" s="47"/>
      <c r="X18" s="13" t="s">
        <v>44</v>
      </c>
      <c r="Y18" s="13" t="s">
        <v>19</v>
      </c>
      <c r="Z18" s="47"/>
      <c r="AA18" s="47"/>
      <c r="AB18" s="47"/>
      <c r="AC18" s="47"/>
      <c r="AD18" s="47"/>
      <c r="AE18" s="13" t="s">
        <v>42</v>
      </c>
      <c r="AF18" s="13" t="s">
        <v>42</v>
      </c>
      <c r="AG18" s="31"/>
      <c r="AH18" s="9">
        <f>COUNTIF(C18:AG18,"●")</f>
        <v>10</v>
      </c>
      <c r="AI18" s="90"/>
      <c r="AJ18" s="21">
        <f>AJ11+AH18</f>
        <v>10</v>
      </c>
      <c r="AK18" s="92"/>
      <c r="AM18" s="50"/>
    </row>
    <row r="19" spans="2:40" ht="9" customHeight="1" thickBot="1">
      <c r="AM19" s="94" t="str">
        <f>CONCATENATE(MONTH(C20),"月の")</f>
        <v>8月の</v>
      </c>
      <c r="AN19" s="96" t="s">
        <v>9</v>
      </c>
    </row>
    <row r="20" spans="2:40" ht="13.5" customHeight="1">
      <c r="B20" s="4" t="s">
        <v>0</v>
      </c>
      <c r="C20" s="99">
        <f>C21</f>
        <v>45139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1"/>
      <c r="AH20" s="102" t="s">
        <v>11</v>
      </c>
      <c r="AI20" s="103"/>
      <c r="AJ20" s="106" t="s">
        <v>9</v>
      </c>
      <c r="AK20" s="107"/>
      <c r="AM20" s="95"/>
      <c r="AN20" s="97"/>
    </row>
    <row r="21" spans="2:40" ht="13.5" customHeight="1">
      <c r="B21" s="5" t="s">
        <v>1</v>
      </c>
      <c r="C21" s="69">
        <v>45139</v>
      </c>
      <c r="D21" s="69">
        <v>45140</v>
      </c>
      <c r="E21" s="69">
        <v>45141</v>
      </c>
      <c r="F21" s="69">
        <v>45142</v>
      </c>
      <c r="G21" s="69">
        <v>45143</v>
      </c>
      <c r="H21" s="69">
        <v>45144</v>
      </c>
      <c r="I21" s="69">
        <v>45145</v>
      </c>
      <c r="J21" s="69">
        <v>45146</v>
      </c>
      <c r="K21" s="69">
        <v>45147</v>
      </c>
      <c r="L21" s="69">
        <v>45148</v>
      </c>
      <c r="M21" s="69">
        <v>45149</v>
      </c>
      <c r="N21" s="69">
        <v>45150</v>
      </c>
      <c r="O21" s="69">
        <v>45151</v>
      </c>
      <c r="P21" s="69">
        <v>45152</v>
      </c>
      <c r="Q21" s="69">
        <v>45153</v>
      </c>
      <c r="R21" s="69">
        <v>45154</v>
      </c>
      <c r="S21" s="69">
        <v>45155</v>
      </c>
      <c r="T21" s="69">
        <v>45156</v>
      </c>
      <c r="U21" s="69">
        <v>45157</v>
      </c>
      <c r="V21" s="69">
        <v>45158</v>
      </c>
      <c r="W21" s="69">
        <v>45159</v>
      </c>
      <c r="X21" s="69">
        <v>45160</v>
      </c>
      <c r="Y21" s="69">
        <v>45161</v>
      </c>
      <c r="Z21" s="69">
        <v>45162</v>
      </c>
      <c r="AA21" s="69">
        <v>45163</v>
      </c>
      <c r="AB21" s="69">
        <v>45164</v>
      </c>
      <c r="AC21" s="69">
        <v>45165</v>
      </c>
      <c r="AD21" s="69">
        <v>45166</v>
      </c>
      <c r="AE21" s="69">
        <v>45167</v>
      </c>
      <c r="AF21" s="69">
        <v>45168</v>
      </c>
      <c r="AG21" s="69">
        <v>45169</v>
      </c>
      <c r="AH21" s="104"/>
      <c r="AI21" s="105"/>
      <c r="AJ21" s="108"/>
      <c r="AK21" s="109"/>
      <c r="AM21" s="110" t="s">
        <v>35</v>
      </c>
      <c r="AN21" s="97"/>
    </row>
    <row r="22" spans="2:40" ht="13.5" customHeight="1" thickBot="1">
      <c r="B22" s="5" t="s">
        <v>3</v>
      </c>
      <c r="C22" s="70">
        <f>C21</f>
        <v>45139</v>
      </c>
      <c r="D22" s="70">
        <f t="shared" ref="D22" si="34">D21</f>
        <v>45140</v>
      </c>
      <c r="E22" s="70">
        <f t="shared" ref="E22" si="35">E21</f>
        <v>45141</v>
      </c>
      <c r="F22" s="70">
        <f t="shared" ref="F22" si="36">F21</f>
        <v>45142</v>
      </c>
      <c r="G22" s="70">
        <f t="shared" ref="G22" si="37">G21</f>
        <v>45143</v>
      </c>
      <c r="H22" s="70">
        <f t="shared" ref="H22" si="38">H21</f>
        <v>45144</v>
      </c>
      <c r="I22" s="70">
        <f t="shared" ref="I22" si="39">I21</f>
        <v>45145</v>
      </c>
      <c r="J22" s="70">
        <f t="shared" ref="J22" si="40">J21</f>
        <v>45146</v>
      </c>
      <c r="K22" s="70">
        <f t="shared" ref="K22" si="41">K21</f>
        <v>45147</v>
      </c>
      <c r="L22" s="70">
        <f t="shared" ref="L22" si="42">L21</f>
        <v>45148</v>
      </c>
      <c r="M22" s="70">
        <f t="shared" ref="M22" si="43">M21</f>
        <v>45149</v>
      </c>
      <c r="N22" s="70">
        <f t="shared" ref="N22" si="44">N21</f>
        <v>45150</v>
      </c>
      <c r="O22" s="70">
        <f t="shared" ref="O22" si="45">O21</f>
        <v>45151</v>
      </c>
      <c r="P22" s="70">
        <f t="shared" ref="P22" si="46">P21</f>
        <v>45152</v>
      </c>
      <c r="Q22" s="70">
        <f t="shared" ref="Q22" si="47">Q21</f>
        <v>45153</v>
      </c>
      <c r="R22" s="70">
        <f t="shared" ref="R22" si="48">R21</f>
        <v>45154</v>
      </c>
      <c r="S22" s="70">
        <f t="shared" ref="S22" si="49">S21</f>
        <v>45155</v>
      </c>
      <c r="T22" s="70">
        <f t="shared" ref="T22" si="50">T21</f>
        <v>45156</v>
      </c>
      <c r="U22" s="70">
        <f t="shared" ref="U22" si="51">U21</f>
        <v>45157</v>
      </c>
      <c r="V22" s="70">
        <f t="shared" ref="V22" si="52">V21</f>
        <v>45158</v>
      </c>
      <c r="W22" s="70">
        <f t="shared" ref="W22" si="53">W21</f>
        <v>45159</v>
      </c>
      <c r="X22" s="70">
        <f t="shared" ref="X22" si="54">X21</f>
        <v>45160</v>
      </c>
      <c r="Y22" s="70">
        <f t="shared" ref="Y22" si="55">Y21</f>
        <v>45161</v>
      </c>
      <c r="Z22" s="70">
        <f t="shared" ref="Z22" si="56">Z21</f>
        <v>45162</v>
      </c>
      <c r="AA22" s="70">
        <f t="shared" ref="AA22" si="57">AA21</f>
        <v>45163</v>
      </c>
      <c r="AB22" s="70">
        <f t="shared" ref="AB22" si="58">AB21</f>
        <v>45164</v>
      </c>
      <c r="AC22" s="70">
        <f t="shared" ref="AC22" si="59">IF(AC21="","",AC21)</f>
        <v>45165</v>
      </c>
      <c r="AD22" s="70">
        <f t="shared" ref="AD22" si="60">IF(AD21="","",AD21)</f>
        <v>45166</v>
      </c>
      <c r="AE22" s="70">
        <f t="shared" ref="AE22" si="61">IF(AE21="","",AE21)</f>
        <v>45167</v>
      </c>
      <c r="AF22" s="70">
        <f t="shared" ref="AF22" si="62">IF(AF21="","",AF21)</f>
        <v>45168</v>
      </c>
      <c r="AG22" s="70">
        <f>IF(AG21="","",AG21)</f>
        <v>45169</v>
      </c>
      <c r="AH22" s="112" t="s">
        <v>8</v>
      </c>
      <c r="AI22" s="114" t="s">
        <v>10</v>
      </c>
      <c r="AJ22" s="85" t="s">
        <v>8</v>
      </c>
      <c r="AK22" s="87" t="s">
        <v>10</v>
      </c>
      <c r="AM22" s="111"/>
      <c r="AN22" s="98"/>
    </row>
    <row r="23" spans="2:40" s="2" customFormat="1" ht="57.75" customHeight="1" thickBot="1">
      <c r="B23" s="7" t="s">
        <v>5</v>
      </c>
      <c r="C23" s="29"/>
      <c r="D23" s="29"/>
      <c r="E23" s="45"/>
      <c r="F23" s="45"/>
      <c r="G23" s="12"/>
      <c r="H23" s="12"/>
      <c r="I23" s="29"/>
      <c r="J23" s="29"/>
      <c r="K23" s="29"/>
      <c r="L23" s="45"/>
      <c r="M23" s="27" t="s">
        <v>47</v>
      </c>
      <c r="N23" s="12"/>
      <c r="O23" s="35" t="s">
        <v>48</v>
      </c>
      <c r="P23" s="35" t="s">
        <v>48</v>
      </c>
      <c r="Q23" s="35" t="s">
        <v>48</v>
      </c>
      <c r="R23" s="29"/>
      <c r="S23" s="45"/>
      <c r="T23" s="45"/>
      <c r="U23" s="12"/>
      <c r="V23" s="12"/>
      <c r="W23" s="29"/>
      <c r="X23" s="29"/>
      <c r="Y23" s="29"/>
      <c r="Z23" s="29"/>
      <c r="AA23" s="58" t="s">
        <v>38</v>
      </c>
      <c r="AB23" s="12"/>
      <c r="AC23" s="12"/>
      <c r="AD23" s="29"/>
      <c r="AE23" s="29"/>
      <c r="AF23" s="58"/>
      <c r="AG23" s="45"/>
      <c r="AH23" s="113"/>
      <c r="AI23" s="115"/>
      <c r="AJ23" s="86"/>
      <c r="AK23" s="88"/>
      <c r="AM23" s="51">
        <f>31-3</f>
        <v>28</v>
      </c>
      <c r="AN23" s="52">
        <f>AN16+AM23</f>
        <v>61</v>
      </c>
    </row>
    <row r="24" spans="2:40" s="1" customFormat="1" ht="16.2">
      <c r="B24" s="5" t="s">
        <v>2</v>
      </c>
      <c r="C24" s="30"/>
      <c r="D24" s="30"/>
      <c r="E24" s="10"/>
      <c r="F24" s="10"/>
      <c r="G24" s="11" t="s">
        <v>42</v>
      </c>
      <c r="H24" s="11" t="s">
        <v>42</v>
      </c>
      <c r="I24" s="30"/>
      <c r="J24" s="30"/>
      <c r="K24" s="30"/>
      <c r="L24" s="10"/>
      <c r="M24" s="26"/>
      <c r="N24" s="11" t="s">
        <v>42</v>
      </c>
      <c r="O24" s="34"/>
      <c r="P24" s="34"/>
      <c r="Q24" s="34"/>
      <c r="R24" s="30"/>
      <c r="S24" s="10"/>
      <c r="T24" s="10"/>
      <c r="U24" s="11" t="s">
        <v>42</v>
      </c>
      <c r="V24" s="11" t="s">
        <v>42</v>
      </c>
      <c r="W24" s="30"/>
      <c r="X24" s="30"/>
      <c r="Y24" s="30"/>
      <c r="Z24" s="30"/>
      <c r="AA24" s="30"/>
      <c r="AB24" s="11" t="s">
        <v>42</v>
      </c>
      <c r="AC24" s="11" t="s">
        <v>49</v>
      </c>
      <c r="AD24" s="30"/>
      <c r="AE24" s="30"/>
      <c r="AF24" s="30"/>
      <c r="AG24" s="10"/>
      <c r="AH24" s="8">
        <f>COUNTIF(C24:AG24,"●")</f>
        <v>7</v>
      </c>
      <c r="AI24" s="89">
        <f>AH25/AM23</f>
        <v>0.25</v>
      </c>
      <c r="AJ24" s="20">
        <f>AJ17+AH24</f>
        <v>17</v>
      </c>
      <c r="AK24" s="91">
        <f>AJ25/AN23</f>
        <v>0.27868852459016391</v>
      </c>
      <c r="AM24" s="50"/>
    </row>
    <row r="25" spans="2:40" s="1" customFormat="1" ht="16.8" thickBot="1">
      <c r="B25" s="6" t="s">
        <v>12</v>
      </c>
      <c r="C25" s="31"/>
      <c r="D25" s="31"/>
      <c r="E25" s="47"/>
      <c r="F25" s="47"/>
      <c r="G25" s="13" t="s">
        <v>42</v>
      </c>
      <c r="H25" s="13" t="s">
        <v>42</v>
      </c>
      <c r="I25" s="31"/>
      <c r="J25" s="31"/>
      <c r="K25" s="31"/>
      <c r="L25" s="47"/>
      <c r="M25" s="28"/>
      <c r="N25" s="13" t="s">
        <v>42</v>
      </c>
      <c r="O25" s="36"/>
      <c r="P25" s="36"/>
      <c r="Q25" s="36"/>
      <c r="R25" s="31" t="s">
        <v>46</v>
      </c>
      <c r="S25" s="47"/>
      <c r="T25" s="47"/>
      <c r="U25" s="13"/>
      <c r="V25" s="13" t="s">
        <v>42</v>
      </c>
      <c r="W25" s="31"/>
      <c r="X25" s="31"/>
      <c r="Y25" s="31"/>
      <c r="Z25" s="31"/>
      <c r="AA25" s="31" t="s">
        <v>42</v>
      </c>
      <c r="AB25" s="13" t="s">
        <v>19</v>
      </c>
      <c r="AC25" s="13" t="s">
        <v>42</v>
      </c>
      <c r="AD25" s="31"/>
      <c r="AE25" s="31"/>
      <c r="AF25" s="31"/>
      <c r="AG25" s="47"/>
      <c r="AH25" s="9">
        <f>COUNTIF(C25:AG25,"●")</f>
        <v>7</v>
      </c>
      <c r="AI25" s="90"/>
      <c r="AJ25" s="21">
        <f>AJ18+AH25</f>
        <v>17</v>
      </c>
      <c r="AK25" s="92"/>
      <c r="AM25" s="50"/>
    </row>
    <row r="26" spans="2:40" ht="9" customHeight="1" thickBot="1">
      <c r="AM26" s="94" t="str">
        <f>CONCATENATE(MONTH(C27),"月の")</f>
        <v>9月の</v>
      </c>
      <c r="AN26" s="96" t="s">
        <v>9</v>
      </c>
    </row>
    <row r="27" spans="2:40" ht="13.5" customHeight="1">
      <c r="B27" s="4" t="s">
        <v>0</v>
      </c>
      <c r="C27" s="99">
        <f>C28</f>
        <v>45170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1"/>
      <c r="AH27" s="102" t="s">
        <v>11</v>
      </c>
      <c r="AI27" s="103"/>
      <c r="AJ27" s="106" t="s">
        <v>9</v>
      </c>
      <c r="AK27" s="107"/>
      <c r="AM27" s="95"/>
      <c r="AN27" s="97"/>
    </row>
    <row r="28" spans="2:40" ht="13.5" customHeight="1">
      <c r="B28" s="5" t="s">
        <v>1</v>
      </c>
      <c r="C28" s="69">
        <v>45170</v>
      </c>
      <c r="D28" s="69">
        <v>45171</v>
      </c>
      <c r="E28" s="69">
        <v>45172</v>
      </c>
      <c r="F28" s="69">
        <v>45173</v>
      </c>
      <c r="G28" s="69">
        <v>45174</v>
      </c>
      <c r="H28" s="69">
        <v>45175</v>
      </c>
      <c r="I28" s="69">
        <v>45176</v>
      </c>
      <c r="J28" s="69">
        <v>45177</v>
      </c>
      <c r="K28" s="69">
        <v>45178</v>
      </c>
      <c r="L28" s="69">
        <v>45179</v>
      </c>
      <c r="M28" s="69">
        <v>45180</v>
      </c>
      <c r="N28" s="69">
        <v>45181</v>
      </c>
      <c r="O28" s="69">
        <v>45182</v>
      </c>
      <c r="P28" s="69">
        <v>45183</v>
      </c>
      <c r="Q28" s="69">
        <v>45184</v>
      </c>
      <c r="R28" s="69">
        <v>45185</v>
      </c>
      <c r="S28" s="69">
        <v>45186</v>
      </c>
      <c r="T28" s="69">
        <v>45187</v>
      </c>
      <c r="U28" s="69">
        <v>45188</v>
      </c>
      <c r="V28" s="69">
        <v>45189</v>
      </c>
      <c r="W28" s="69">
        <v>45190</v>
      </c>
      <c r="X28" s="69">
        <v>45191</v>
      </c>
      <c r="Y28" s="69">
        <v>45192</v>
      </c>
      <c r="Z28" s="69">
        <v>45193</v>
      </c>
      <c r="AA28" s="69">
        <v>45194</v>
      </c>
      <c r="AB28" s="69">
        <v>45195</v>
      </c>
      <c r="AC28" s="69">
        <v>45196</v>
      </c>
      <c r="AD28" s="69">
        <v>45197</v>
      </c>
      <c r="AE28" s="69">
        <v>45198</v>
      </c>
      <c r="AF28" s="69">
        <v>45199</v>
      </c>
      <c r="AG28" s="69"/>
      <c r="AH28" s="104"/>
      <c r="AI28" s="105"/>
      <c r="AJ28" s="108"/>
      <c r="AK28" s="109"/>
      <c r="AM28" s="110" t="s">
        <v>35</v>
      </c>
      <c r="AN28" s="97"/>
    </row>
    <row r="29" spans="2:40" ht="13.5" customHeight="1" thickBot="1">
      <c r="B29" s="5" t="s">
        <v>3</v>
      </c>
      <c r="C29" s="70">
        <f>C28</f>
        <v>45170</v>
      </c>
      <c r="D29" s="70">
        <f t="shared" ref="D29" si="63">D28</f>
        <v>45171</v>
      </c>
      <c r="E29" s="70">
        <f t="shared" ref="E29" si="64">E28</f>
        <v>45172</v>
      </c>
      <c r="F29" s="70">
        <f t="shared" ref="F29" si="65">F28</f>
        <v>45173</v>
      </c>
      <c r="G29" s="70">
        <f t="shared" ref="G29" si="66">G28</f>
        <v>45174</v>
      </c>
      <c r="H29" s="70">
        <f t="shared" ref="H29" si="67">H28</f>
        <v>45175</v>
      </c>
      <c r="I29" s="70">
        <f t="shared" ref="I29" si="68">I28</f>
        <v>45176</v>
      </c>
      <c r="J29" s="70">
        <f t="shared" ref="J29" si="69">J28</f>
        <v>45177</v>
      </c>
      <c r="K29" s="70">
        <f t="shared" ref="K29" si="70">K28</f>
        <v>45178</v>
      </c>
      <c r="L29" s="70">
        <f t="shared" ref="L29" si="71">L28</f>
        <v>45179</v>
      </c>
      <c r="M29" s="70">
        <f t="shared" ref="M29" si="72">M28</f>
        <v>45180</v>
      </c>
      <c r="N29" s="70">
        <f t="shared" ref="N29" si="73">N28</f>
        <v>45181</v>
      </c>
      <c r="O29" s="70">
        <f t="shared" ref="O29" si="74">O28</f>
        <v>45182</v>
      </c>
      <c r="P29" s="70">
        <f t="shared" ref="P29" si="75">P28</f>
        <v>45183</v>
      </c>
      <c r="Q29" s="70">
        <f t="shared" ref="Q29" si="76">Q28</f>
        <v>45184</v>
      </c>
      <c r="R29" s="70">
        <f t="shared" ref="R29" si="77">R28</f>
        <v>45185</v>
      </c>
      <c r="S29" s="70">
        <f t="shared" ref="S29" si="78">S28</f>
        <v>45186</v>
      </c>
      <c r="T29" s="70">
        <f t="shared" ref="T29" si="79">T28</f>
        <v>45187</v>
      </c>
      <c r="U29" s="70">
        <f t="shared" ref="U29" si="80">U28</f>
        <v>45188</v>
      </c>
      <c r="V29" s="70">
        <f t="shared" ref="V29" si="81">V28</f>
        <v>45189</v>
      </c>
      <c r="W29" s="70">
        <f t="shared" ref="W29" si="82">W28</f>
        <v>45190</v>
      </c>
      <c r="X29" s="70">
        <f t="shared" ref="X29" si="83">X28</f>
        <v>45191</v>
      </c>
      <c r="Y29" s="70">
        <f t="shared" ref="Y29" si="84">Y28</f>
        <v>45192</v>
      </c>
      <c r="Z29" s="70">
        <f t="shared" ref="Z29" si="85">Z28</f>
        <v>45193</v>
      </c>
      <c r="AA29" s="70">
        <f t="shared" ref="AA29" si="86">AA28</f>
        <v>45194</v>
      </c>
      <c r="AB29" s="70">
        <f t="shared" ref="AB29" si="87">AB28</f>
        <v>45195</v>
      </c>
      <c r="AC29" s="70">
        <f t="shared" ref="AC29" si="88">IF(AC28="","",AC28)</f>
        <v>45196</v>
      </c>
      <c r="AD29" s="70">
        <f t="shared" ref="AD29" si="89">IF(AD28="","",AD28)</f>
        <v>45197</v>
      </c>
      <c r="AE29" s="70">
        <f t="shared" ref="AE29" si="90">IF(AE28="","",AE28)</f>
        <v>45198</v>
      </c>
      <c r="AF29" s="70">
        <f t="shared" ref="AF29" si="91">IF(AF28="","",AF28)</f>
        <v>45199</v>
      </c>
      <c r="AG29" s="70" t="str">
        <f>IF(AG28="","",AG28)</f>
        <v/>
      </c>
      <c r="AH29" s="112" t="s">
        <v>8</v>
      </c>
      <c r="AI29" s="114" t="s">
        <v>10</v>
      </c>
      <c r="AJ29" s="85" t="s">
        <v>8</v>
      </c>
      <c r="AK29" s="87" t="s">
        <v>10</v>
      </c>
      <c r="AM29" s="111"/>
      <c r="AN29" s="98"/>
    </row>
    <row r="30" spans="2:40" s="2" customFormat="1" ht="57.75" customHeight="1" thickBot="1">
      <c r="B30" s="7" t="s">
        <v>5</v>
      </c>
      <c r="C30" s="45"/>
      <c r="D30" s="12"/>
      <c r="E30" s="12"/>
      <c r="F30" s="29"/>
      <c r="G30" s="29"/>
      <c r="H30" s="29"/>
      <c r="I30" s="29"/>
      <c r="J30" s="29"/>
      <c r="K30" s="12"/>
      <c r="L30" s="12"/>
      <c r="M30" s="58" t="s">
        <v>38</v>
      </c>
      <c r="N30" s="58" t="s">
        <v>38</v>
      </c>
      <c r="O30" s="29"/>
      <c r="P30" s="29"/>
      <c r="Q30" s="29"/>
      <c r="R30" s="12"/>
      <c r="S30" s="12"/>
      <c r="T30" s="27" t="s">
        <v>50</v>
      </c>
      <c r="U30" s="29"/>
      <c r="V30" s="29"/>
      <c r="W30" s="29"/>
      <c r="X30" s="29"/>
      <c r="Y30" s="27" t="s">
        <v>51</v>
      </c>
      <c r="Z30" s="12"/>
      <c r="AA30" s="29"/>
      <c r="AB30" s="29"/>
      <c r="AC30" s="29"/>
      <c r="AD30" s="29"/>
      <c r="AE30" s="29"/>
      <c r="AF30" s="12"/>
      <c r="AG30" s="29"/>
      <c r="AH30" s="113"/>
      <c r="AI30" s="115"/>
      <c r="AJ30" s="86"/>
      <c r="AK30" s="88"/>
      <c r="AM30" s="51">
        <v>30</v>
      </c>
      <c r="AN30" s="52">
        <f>AN23+AM30</f>
        <v>91</v>
      </c>
    </row>
    <row r="31" spans="2:40" s="1" customFormat="1" ht="16.2">
      <c r="B31" s="5" t="s">
        <v>2</v>
      </c>
      <c r="C31" s="10"/>
      <c r="D31" s="11" t="s">
        <v>44</v>
      </c>
      <c r="E31" s="11" t="s">
        <v>44</v>
      </c>
      <c r="F31" s="30"/>
      <c r="G31" s="30"/>
      <c r="H31" s="30"/>
      <c r="I31" s="30"/>
      <c r="J31" s="30"/>
      <c r="K31" s="11" t="s">
        <v>44</v>
      </c>
      <c r="L31" s="11" t="s">
        <v>44</v>
      </c>
      <c r="M31" s="30"/>
      <c r="N31" s="30"/>
      <c r="O31" s="30"/>
      <c r="P31" s="30"/>
      <c r="Q31" s="30"/>
      <c r="R31" s="11" t="s">
        <v>19</v>
      </c>
      <c r="S31" s="11" t="s">
        <v>44</v>
      </c>
      <c r="T31" s="26"/>
      <c r="U31" s="30"/>
      <c r="V31" s="30"/>
      <c r="W31" s="30"/>
      <c r="X31" s="30"/>
      <c r="Y31" s="26" t="s">
        <v>37</v>
      </c>
      <c r="Z31" s="11" t="s">
        <v>44</v>
      </c>
      <c r="AA31" s="30"/>
      <c r="AB31" s="30"/>
      <c r="AC31" s="30"/>
      <c r="AD31" s="30"/>
      <c r="AE31" s="30"/>
      <c r="AF31" s="11" t="s">
        <v>44</v>
      </c>
      <c r="AG31" s="30"/>
      <c r="AH31" s="8">
        <f>COUNTIF(C31:AG31,"●")</f>
        <v>9</v>
      </c>
      <c r="AI31" s="89">
        <f>AH32/AM30</f>
        <v>0.3</v>
      </c>
      <c r="AJ31" s="20">
        <f>AJ24+AH31</f>
        <v>26</v>
      </c>
      <c r="AK31" s="91">
        <f>AJ32/AN30</f>
        <v>0.2857142857142857</v>
      </c>
      <c r="AM31" s="50"/>
    </row>
    <row r="32" spans="2:40" s="1" customFormat="1" ht="16.8" thickBot="1">
      <c r="B32" s="6" t="s">
        <v>12</v>
      </c>
      <c r="C32" s="47"/>
      <c r="D32" s="13" t="s">
        <v>44</v>
      </c>
      <c r="E32" s="13" t="s">
        <v>44</v>
      </c>
      <c r="F32" s="31"/>
      <c r="G32" s="31"/>
      <c r="H32" s="31"/>
      <c r="I32" s="31"/>
      <c r="J32" s="31"/>
      <c r="K32" s="13" t="s">
        <v>19</v>
      </c>
      <c r="L32" s="13" t="s">
        <v>46</v>
      </c>
      <c r="M32" s="31" t="s">
        <v>44</v>
      </c>
      <c r="N32" s="31" t="s">
        <v>19</v>
      </c>
      <c r="O32" s="31" t="s">
        <v>45</v>
      </c>
      <c r="P32" s="31"/>
      <c r="Q32" s="31"/>
      <c r="R32" s="13"/>
      <c r="S32" s="13" t="s">
        <v>44</v>
      </c>
      <c r="T32" s="28"/>
      <c r="U32" s="31"/>
      <c r="V32" s="31"/>
      <c r="W32" s="31"/>
      <c r="X32" s="31"/>
      <c r="Y32" s="28" t="s">
        <v>37</v>
      </c>
      <c r="Z32" s="13" t="s">
        <v>42</v>
      </c>
      <c r="AA32" s="31"/>
      <c r="AB32" s="31"/>
      <c r="AC32" s="31"/>
      <c r="AD32" s="31"/>
      <c r="AE32" s="31"/>
      <c r="AF32" s="13" t="s">
        <v>44</v>
      </c>
      <c r="AG32" s="31"/>
      <c r="AH32" s="9">
        <f>COUNTIF(C32:AG32,"●")</f>
        <v>9</v>
      </c>
      <c r="AI32" s="90"/>
      <c r="AJ32" s="21">
        <f>AJ25+AH32</f>
        <v>26</v>
      </c>
      <c r="AK32" s="92"/>
      <c r="AM32" s="50"/>
    </row>
    <row r="33" spans="2:40" ht="9" customHeight="1" thickBot="1">
      <c r="AM33" s="94" t="str">
        <f>CONCATENATE(MONTH(C34),"月の")</f>
        <v>10月の</v>
      </c>
      <c r="AN33" s="96" t="s">
        <v>9</v>
      </c>
    </row>
    <row r="34" spans="2:40" ht="13.5" customHeight="1">
      <c r="B34" s="4" t="s">
        <v>0</v>
      </c>
      <c r="C34" s="99">
        <f>C35</f>
        <v>45200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1"/>
      <c r="AH34" s="102" t="s">
        <v>11</v>
      </c>
      <c r="AI34" s="103"/>
      <c r="AJ34" s="106" t="s">
        <v>9</v>
      </c>
      <c r="AK34" s="107"/>
      <c r="AM34" s="95"/>
      <c r="AN34" s="97"/>
    </row>
    <row r="35" spans="2:40" ht="13.5" customHeight="1">
      <c r="B35" s="5" t="s">
        <v>1</v>
      </c>
      <c r="C35" s="69">
        <v>45200</v>
      </c>
      <c r="D35" s="69">
        <v>45201</v>
      </c>
      <c r="E35" s="69">
        <v>45202</v>
      </c>
      <c r="F35" s="69">
        <v>45203</v>
      </c>
      <c r="G35" s="69">
        <v>45204</v>
      </c>
      <c r="H35" s="69">
        <v>45205</v>
      </c>
      <c r="I35" s="69">
        <v>45206</v>
      </c>
      <c r="J35" s="69">
        <v>45207</v>
      </c>
      <c r="K35" s="69">
        <v>45208</v>
      </c>
      <c r="L35" s="69">
        <v>45209</v>
      </c>
      <c r="M35" s="69">
        <v>45210</v>
      </c>
      <c r="N35" s="69">
        <v>45211</v>
      </c>
      <c r="O35" s="69">
        <v>45212</v>
      </c>
      <c r="P35" s="69">
        <v>45213</v>
      </c>
      <c r="Q35" s="69">
        <v>45214</v>
      </c>
      <c r="R35" s="69">
        <v>45215</v>
      </c>
      <c r="S35" s="69">
        <v>45216</v>
      </c>
      <c r="T35" s="69">
        <v>45217</v>
      </c>
      <c r="U35" s="69">
        <v>45218</v>
      </c>
      <c r="V35" s="69">
        <v>45219</v>
      </c>
      <c r="W35" s="69">
        <v>45220</v>
      </c>
      <c r="X35" s="69">
        <v>45221</v>
      </c>
      <c r="Y35" s="69">
        <v>45222</v>
      </c>
      <c r="Z35" s="69">
        <v>45223</v>
      </c>
      <c r="AA35" s="69">
        <v>45224</v>
      </c>
      <c r="AB35" s="69">
        <v>45225</v>
      </c>
      <c r="AC35" s="69">
        <v>45226</v>
      </c>
      <c r="AD35" s="69">
        <v>45227</v>
      </c>
      <c r="AE35" s="69">
        <v>45228</v>
      </c>
      <c r="AF35" s="69">
        <v>45229</v>
      </c>
      <c r="AG35" s="69">
        <v>45230</v>
      </c>
      <c r="AH35" s="104"/>
      <c r="AI35" s="105"/>
      <c r="AJ35" s="108"/>
      <c r="AK35" s="109"/>
      <c r="AM35" s="110" t="s">
        <v>35</v>
      </c>
      <c r="AN35" s="97"/>
    </row>
    <row r="36" spans="2:40" ht="13.5" customHeight="1" thickBot="1">
      <c r="B36" s="5" t="s">
        <v>3</v>
      </c>
      <c r="C36" s="70">
        <f>C35</f>
        <v>45200</v>
      </c>
      <c r="D36" s="70">
        <f t="shared" ref="D36" si="92">D35</f>
        <v>45201</v>
      </c>
      <c r="E36" s="70">
        <f t="shared" ref="E36" si="93">E35</f>
        <v>45202</v>
      </c>
      <c r="F36" s="70">
        <f t="shared" ref="F36" si="94">F35</f>
        <v>45203</v>
      </c>
      <c r="G36" s="70">
        <f t="shared" ref="G36" si="95">G35</f>
        <v>45204</v>
      </c>
      <c r="H36" s="70">
        <f t="shared" ref="H36" si="96">H35</f>
        <v>45205</v>
      </c>
      <c r="I36" s="70">
        <f t="shared" ref="I36" si="97">I35</f>
        <v>45206</v>
      </c>
      <c r="J36" s="70">
        <f t="shared" ref="J36" si="98">J35</f>
        <v>45207</v>
      </c>
      <c r="K36" s="70">
        <f t="shared" ref="K36" si="99">K35</f>
        <v>45208</v>
      </c>
      <c r="L36" s="70">
        <f t="shared" ref="L36" si="100">L35</f>
        <v>45209</v>
      </c>
      <c r="M36" s="70">
        <f t="shared" ref="M36" si="101">M35</f>
        <v>45210</v>
      </c>
      <c r="N36" s="70">
        <f t="shared" ref="N36" si="102">N35</f>
        <v>45211</v>
      </c>
      <c r="O36" s="70">
        <f t="shared" ref="O36" si="103">O35</f>
        <v>45212</v>
      </c>
      <c r="P36" s="70">
        <f t="shared" ref="P36" si="104">P35</f>
        <v>45213</v>
      </c>
      <c r="Q36" s="70">
        <f t="shared" ref="Q36" si="105">Q35</f>
        <v>45214</v>
      </c>
      <c r="R36" s="70">
        <f t="shared" ref="R36" si="106">R35</f>
        <v>45215</v>
      </c>
      <c r="S36" s="70">
        <f t="shared" ref="S36" si="107">S35</f>
        <v>45216</v>
      </c>
      <c r="T36" s="70">
        <f t="shared" ref="T36" si="108">T35</f>
        <v>45217</v>
      </c>
      <c r="U36" s="70">
        <f t="shared" ref="U36" si="109">U35</f>
        <v>45218</v>
      </c>
      <c r="V36" s="70">
        <f t="shared" ref="V36" si="110">V35</f>
        <v>45219</v>
      </c>
      <c r="W36" s="70">
        <f t="shared" ref="W36" si="111">W35</f>
        <v>45220</v>
      </c>
      <c r="X36" s="70">
        <f t="shared" ref="X36" si="112">X35</f>
        <v>45221</v>
      </c>
      <c r="Y36" s="70">
        <f t="shared" ref="Y36" si="113">Y35</f>
        <v>45222</v>
      </c>
      <c r="Z36" s="70">
        <f t="shared" ref="Z36" si="114">Z35</f>
        <v>45223</v>
      </c>
      <c r="AA36" s="70">
        <f t="shared" ref="AA36" si="115">AA35</f>
        <v>45224</v>
      </c>
      <c r="AB36" s="70">
        <f t="shared" ref="AB36" si="116">AB35</f>
        <v>45225</v>
      </c>
      <c r="AC36" s="70">
        <f t="shared" ref="AC36" si="117">IF(AC35="","",AC35)</f>
        <v>45226</v>
      </c>
      <c r="AD36" s="70">
        <f t="shared" ref="AD36" si="118">IF(AD35="","",AD35)</f>
        <v>45227</v>
      </c>
      <c r="AE36" s="70">
        <f t="shared" ref="AE36" si="119">IF(AE35="","",AE35)</f>
        <v>45228</v>
      </c>
      <c r="AF36" s="70">
        <f t="shared" ref="AF36" si="120">IF(AF35="","",AF35)</f>
        <v>45229</v>
      </c>
      <c r="AG36" s="70">
        <f>IF(AG35="","",AG35)</f>
        <v>45230</v>
      </c>
      <c r="AH36" s="112" t="s">
        <v>8</v>
      </c>
      <c r="AI36" s="114" t="s">
        <v>10</v>
      </c>
      <c r="AJ36" s="85" t="s">
        <v>8</v>
      </c>
      <c r="AK36" s="87" t="s">
        <v>10</v>
      </c>
      <c r="AM36" s="111"/>
      <c r="AN36" s="98"/>
    </row>
    <row r="37" spans="2:40" s="2" customFormat="1" ht="57.75" customHeight="1" thickBot="1">
      <c r="B37" s="7" t="s">
        <v>5</v>
      </c>
      <c r="C37" s="12"/>
      <c r="D37" s="29"/>
      <c r="E37" s="29"/>
      <c r="F37" s="29"/>
      <c r="G37" s="29"/>
      <c r="H37" s="29"/>
      <c r="I37" s="12"/>
      <c r="J37" s="12"/>
      <c r="K37" s="27" t="s">
        <v>52</v>
      </c>
      <c r="L37" s="29"/>
      <c r="M37" s="29"/>
      <c r="N37" s="29"/>
      <c r="O37" s="29"/>
      <c r="P37" s="12"/>
      <c r="Q37" s="12"/>
      <c r="R37" s="29"/>
      <c r="S37" s="29" t="s">
        <v>39</v>
      </c>
      <c r="T37" s="29"/>
      <c r="U37" s="29"/>
      <c r="V37" s="29"/>
      <c r="W37" s="12"/>
      <c r="X37" s="12"/>
      <c r="Y37" s="29"/>
      <c r="Z37" s="29"/>
      <c r="AA37" s="29"/>
      <c r="AB37" s="29"/>
      <c r="AC37" s="29"/>
      <c r="AD37" s="12"/>
      <c r="AE37" s="12"/>
      <c r="AF37" s="29"/>
      <c r="AG37" s="29"/>
      <c r="AH37" s="113"/>
      <c r="AI37" s="115"/>
      <c r="AJ37" s="86"/>
      <c r="AK37" s="88"/>
      <c r="AM37" s="51">
        <v>31</v>
      </c>
      <c r="AN37" s="52">
        <f>AN30+AM37</f>
        <v>122</v>
      </c>
    </row>
    <row r="38" spans="2:40" s="1" customFormat="1" ht="16.2">
      <c r="B38" s="5" t="s">
        <v>2</v>
      </c>
      <c r="C38" s="11" t="s">
        <v>44</v>
      </c>
      <c r="D38" s="30"/>
      <c r="E38" s="30"/>
      <c r="F38" s="30"/>
      <c r="G38" s="30"/>
      <c r="H38" s="30"/>
      <c r="I38" s="11" t="s">
        <v>44</v>
      </c>
      <c r="J38" s="11" t="s">
        <v>42</v>
      </c>
      <c r="K38" s="26"/>
      <c r="L38" s="30"/>
      <c r="M38" s="30"/>
      <c r="N38" s="30"/>
      <c r="O38" s="30"/>
      <c r="P38" s="11" t="s">
        <v>42</v>
      </c>
      <c r="Q38" s="11" t="s">
        <v>42</v>
      </c>
      <c r="R38" s="30"/>
      <c r="S38" s="30"/>
      <c r="T38" s="30"/>
      <c r="U38" s="30"/>
      <c r="V38" s="30"/>
      <c r="W38" s="11" t="s">
        <v>42</v>
      </c>
      <c r="X38" s="11" t="s">
        <v>42</v>
      </c>
      <c r="Y38" s="30"/>
      <c r="Z38" s="30"/>
      <c r="AA38" s="30"/>
      <c r="AB38" s="30"/>
      <c r="AC38" s="30"/>
      <c r="AD38" s="11" t="s">
        <v>42</v>
      </c>
      <c r="AE38" s="11" t="s">
        <v>42</v>
      </c>
      <c r="AF38" s="30"/>
      <c r="AG38" s="30"/>
      <c r="AH38" s="8">
        <f>COUNTIF(C38:AG38,"●")</f>
        <v>9</v>
      </c>
      <c r="AI38" s="89">
        <f>AH39/AM37</f>
        <v>0.29032258064516131</v>
      </c>
      <c r="AJ38" s="20">
        <f>AJ31+AH38</f>
        <v>35</v>
      </c>
      <c r="AK38" s="91">
        <f>AJ39/AN37</f>
        <v>0.28688524590163933</v>
      </c>
      <c r="AM38" s="50"/>
    </row>
    <row r="39" spans="2:40" s="1" customFormat="1" ht="16.8" thickBot="1">
      <c r="B39" s="6" t="s">
        <v>12</v>
      </c>
      <c r="C39" s="13" t="s">
        <v>42</v>
      </c>
      <c r="D39" s="31"/>
      <c r="E39" s="31"/>
      <c r="F39" s="31"/>
      <c r="G39" s="31"/>
      <c r="H39" s="31"/>
      <c r="I39" s="13" t="s">
        <v>42</v>
      </c>
      <c r="J39" s="13" t="s">
        <v>44</v>
      </c>
      <c r="K39" s="28"/>
      <c r="L39" s="31"/>
      <c r="M39" s="31"/>
      <c r="N39" s="31"/>
      <c r="O39" s="31"/>
      <c r="P39" s="13"/>
      <c r="Q39" s="13" t="s">
        <v>42</v>
      </c>
      <c r="R39" s="31"/>
      <c r="S39" s="31" t="s">
        <v>42</v>
      </c>
      <c r="T39" s="31" t="s">
        <v>46</v>
      </c>
      <c r="U39" s="31" t="s">
        <v>46</v>
      </c>
      <c r="V39" s="31"/>
      <c r="W39" s="13" t="s">
        <v>42</v>
      </c>
      <c r="X39" s="13" t="s">
        <v>42</v>
      </c>
      <c r="Y39" s="31" t="s">
        <v>46</v>
      </c>
      <c r="Z39" s="31" t="s">
        <v>46</v>
      </c>
      <c r="AA39" s="31"/>
      <c r="AB39" s="31"/>
      <c r="AC39" s="31"/>
      <c r="AD39" s="13" t="s">
        <v>42</v>
      </c>
      <c r="AE39" s="13" t="s">
        <v>42</v>
      </c>
      <c r="AF39" s="31"/>
      <c r="AG39" s="31"/>
      <c r="AH39" s="9">
        <f>COUNTIF(C39:AG39,"●")</f>
        <v>9</v>
      </c>
      <c r="AI39" s="90"/>
      <c r="AJ39" s="21">
        <f>AJ32+AH39</f>
        <v>35</v>
      </c>
      <c r="AK39" s="92"/>
      <c r="AM39" s="50"/>
    </row>
    <row r="40" spans="2:40" ht="9" customHeight="1" thickBot="1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M40" s="94" t="str">
        <f>CONCATENATE(MONTH(C41),"月の")</f>
        <v>11月の</v>
      </c>
      <c r="AN40" s="96" t="s">
        <v>9</v>
      </c>
    </row>
    <row r="41" spans="2:40" ht="13.5" customHeight="1">
      <c r="B41" s="4" t="s">
        <v>0</v>
      </c>
      <c r="C41" s="99">
        <f>C42</f>
        <v>45231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1"/>
      <c r="AH41" s="102" t="s">
        <v>11</v>
      </c>
      <c r="AI41" s="103"/>
      <c r="AJ41" s="106" t="s">
        <v>9</v>
      </c>
      <c r="AK41" s="107"/>
      <c r="AM41" s="95"/>
      <c r="AN41" s="97"/>
    </row>
    <row r="42" spans="2:40" ht="13.5" customHeight="1">
      <c r="B42" s="5" t="s">
        <v>1</v>
      </c>
      <c r="C42" s="69">
        <v>45231</v>
      </c>
      <c r="D42" s="69">
        <v>45232</v>
      </c>
      <c r="E42" s="69">
        <v>45233</v>
      </c>
      <c r="F42" s="69">
        <v>45234</v>
      </c>
      <c r="G42" s="69">
        <v>45235</v>
      </c>
      <c r="H42" s="69">
        <v>45236</v>
      </c>
      <c r="I42" s="69">
        <v>45237</v>
      </c>
      <c r="J42" s="69">
        <v>45238</v>
      </c>
      <c r="K42" s="69">
        <v>45239</v>
      </c>
      <c r="L42" s="69">
        <v>45240</v>
      </c>
      <c r="M42" s="69">
        <v>45241</v>
      </c>
      <c r="N42" s="69">
        <v>45242</v>
      </c>
      <c r="O42" s="69">
        <v>45243</v>
      </c>
      <c r="P42" s="69">
        <v>45244</v>
      </c>
      <c r="Q42" s="69">
        <v>45245</v>
      </c>
      <c r="R42" s="69">
        <v>45246</v>
      </c>
      <c r="S42" s="69">
        <v>45247</v>
      </c>
      <c r="T42" s="69">
        <v>45248</v>
      </c>
      <c r="U42" s="69">
        <v>45249</v>
      </c>
      <c r="V42" s="69">
        <v>45250</v>
      </c>
      <c r="W42" s="69">
        <v>45251</v>
      </c>
      <c r="X42" s="69">
        <v>45252</v>
      </c>
      <c r="Y42" s="69">
        <v>45253</v>
      </c>
      <c r="Z42" s="69">
        <v>45254</v>
      </c>
      <c r="AA42" s="69">
        <v>45255</v>
      </c>
      <c r="AB42" s="69">
        <v>45256</v>
      </c>
      <c r="AC42" s="69">
        <v>45257</v>
      </c>
      <c r="AD42" s="69">
        <v>45258</v>
      </c>
      <c r="AE42" s="69">
        <v>45259</v>
      </c>
      <c r="AF42" s="69">
        <v>45260</v>
      </c>
      <c r="AG42" s="30"/>
      <c r="AH42" s="104"/>
      <c r="AI42" s="105"/>
      <c r="AJ42" s="108"/>
      <c r="AK42" s="109"/>
      <c r="AM42" s="110" t="s">
        <v>35</v>
      </c>
      <c r="AN42" s="97"/>
    </row>
    <row r="43" spans="2:40" ht="13.5" customHeight="1" thickBot="1">
      <c r="B43" s="5" t="s">
        <v>3</v>
      </c>
      <c r="C43" s="70">
        <f>C42</f>
        <v>45231</v>
      </c>
      <c r="D43" s="70">
        <f t="shared" ref="D43" si="121">D42</f>
        <v>45232</v>
      </c>
      <c r="E43" s="70">
        <f t="shared" ref="E43" si="122">E42</f>
        <v>45233</v>
      </c>
      <c r="F43" s="70">
        <f t="shared" ref="F43" si="123">F42</f>
        <v>45234</v>
      </c>
      <c r="G43" s="70">
        <f t="shared" ref="G43" si="124">G42</f>
        <v>45235</v>
      </c>
      <c r="H43" s="70">
        <f t="shared" ref="H43" si="125">H42</f>
        <v>45236</v>
      </c>
      <c r="I43" s="70">
        <f t="shared" ref="I43" si="126">I42</f>
        <v>45237</v>
      </c>
      <c r="J43" s="70">
        <f t="shared" ref="J43" si="127">J42</f>
        <v>45238</v>
      </c>
      <c r="K43" s="70">
        <f t="shared" ref="K43" si="128">K42</f>
        <v>45239</v>
      </c>
      <c r="L43" s="70">
        <f t="shared" ref="L43" si="129">L42</f>
        <v>45240</v>
      </c>
      <c r="M43" s="70">
        <f t="shared" ref="M43" si="130">M42</f>
        <v>45241</v>
      </c>
      <c r="N43" s="70">
        <f t="shared" ref="N43" si="131">N42</f>
        <v>45242</v>
      </c>
      <c r="O43" s="70">
        <f t="shared" ref="O43" si="132">O42</f>
        <v>45243</v>
      </c>
      <c r="P43" s="70">
        <f t="shared" ref="P43" si="133">P42</f>
        <v>45244</v>
      </c>
      <c r="Q43" s="70">
        <f t="shared" ref="Q43" si="134">Q42</f>
        <v>45245</v>
      </c>
      <c r="R43" s="70">
        <f t="shared" ref="R43" si="135">R42</f>
        <v>45246</v>
      </c>
      <c r="S43" s="70">
        <f t="shared" ref="S43" si="136">S42</f>
        <v>45247</v>
      </c>
      <c r="T43" s="70">
        <f t="shared" ref="T43" si="137">T42</f>
        <v>45248</v>
      </c>
      <c r="U43" s="70">
        <f t="shared" ref="U43" si="138">U42</f>
        <v>45249</v>
      </c>
      <c r="V43" s="70">
        <f t="shared" ref="V43" si="139">V42</f>
        <v>45250</v>
      </c>
      <c r="W43" s="70">
        <f t="shared" ref="W43" si="140">W42</f>
        <v>45251</v>
      </c>
      <c r="X43" s="70">
        <f t="shared" ref="X43" si="141">X42</f>
        <v>45252</v>
      </c>
      <c r="Y43" s="70">
        <f t="shared" ref="Y43" si="142">Y42</f>
        <v>45253</v>
      </c>
      <c r="Z43" s="70">
        <f t="shared" ref="Z43" si="143">Z42</f>
        <v>45254</v>
      </c>
      <c r="AA43" s="70">
        <f t="shared" ref="AA43" si="144">AA42</f>
        <v>45255</v>
      </c>
      <c r="AB43" s="70">
        <f t="shared" ref="AB43" si="145">AB42</f>
        <v>45256</v>
      </c>
      <c r="AC43" s="70">
        <f t="shared" ref="AC43" si="146">IF(AC42="","",AC42)</f>
        <v>45257</v>
      </c>
      <c r="AD43" s="70">
        <f t="shared" ref="AD43" si="147">IF(AD42="","",AD42)</f>
        <v>45258</v>
      </c>
      <c r="AE43" s="70">
        <f t="shared" ref="AE43" si="148">IF(AE42="","",AE42)</f>
        <v>45259</v>
      </c>
      <c r="AF43" s="70">
        <f t="shared" ref="AF43" si="149">IF(AF42="","",AF42)</f>
        <v>45260</v>
      </c>
      <c r="AG43" s="70" t="str">
        <f>IF(AG42="","",AG42)</f>
        <v/>
      </c>
      <c r="AH43" s="112" t="s">
        <v>8</v>
      </c>
      <c r="AI43" s="114" t="s">
        <v>10</v>
      </c>
      <c r="AJ43" s="85" t="s">
        <v>8</v>
      </c>
      <c r="AK43" s="87" t="s">
        <v>10</v>
      </c>
      <c r="AM43" s="111"/>
      <c r="AN43" s="98"/>
    </row>
    <row r="44" spans="2:40" s="2" customFormat="1" ht="57.75" customHeight="1" thickBot="1">
      <c r="B44" s="7" t="s">
        <v>5</v>
      </c>
      <c r="C44" s="29"/>
      <c r="D44" s="45"/>
      <c r="E44" s="59" t="s">
        <v>34</v>
      </c>
      <c r="F44" s="12"/>
      <c r="G44" s="12"/>
      <c r="H44" s="29" t="s">
        <v>39</v>
      </c>
      <c r="I44" s="29"/>
      <c r="J44" s="29"/>
      <c r="K44" s="29"/>
      <c r="L44" s="29"/>
      <c r="M44" s="12"/>
      <c r="N44" s="12"/>
      <c r="O44" s="29"/>
      <c r="P44" s="29"/>
      <c r="Q44" s="29"/>
      <c r="R44" s="29"/>
      <c r="S44" s="29"/>
      <c r="T44" s="12"/>
      <c r="U44" s="12"/>
      <c r="V44" s="29"/>
      <c r="W44" s="29"/>
      <c r="X44" s="29"/>
      <c r="Y44" s="27" t="s">
        <v>53</v>
      </c>
      <c r="Z44" s="29"/>
      <c r="AA44" s="12"/>
      <c r="AB44" s="12"/>
      <c r="AC44" s="29"/>
      <c r="AD44" s="29"/>
      <c r="AE44" s="29"/>
      <c r="AF44" s="29"/>
      <c r="AG44" s="29"/>
      <c r="AH44" s="113"/>
      <c r="AI44" s="115"/>
      <c r="AJ44" s="86"/>
      <c r="AK44" s="88"/>
      <c r="AM44" s="51">
        <v>30</v>
      </c>
      <c r="AN44" s="52">
        <f>AN37+AM44</f>
        <v>152</v>
      </c>
    </row>
    <row r="45" spans="2:40" s="1" customFormat="1" ht="16.2">
      <c r="B45" s="5" t="s">
        <v>2</v>
      </c>
      <c r="C45" s="30"/>
      <c r="D45" s="10"/>
      <c r="E45" s="26"/>
      <c r="F45" s="11" t="s">
        <v>44</v>
      </c>
      <c r="G45" s="11" t="s">
        <v>42</v>
      </c>
      <c r="H45" s="30"/>
      <c r="I45" s="30"/>
      <c r="J45" s="30"/>
      <c r="K45" s="30"/>
      <c r="L45" s="30"/>
      <c r="M45" s="11" t="s">
        <v>19</v>
      </c>
      <c r="N45" s="11" t="s">
        <v>19</v>
      </c>
      <c r="O45" s="30"/>
      <c r="P45" s="30"/>
      <c r="Q45" s="30"/>
      <c r="R45" s="30"/>
      <c r="S45" s="30"/>
      <c r="T45" s="11" t="s">
        <v>19</v>
      </c>
      <c r="U45" s="11" t="s">
        <v>19</v>
      </c>
      <c r="V45" s="30"/>
      <c r="W45" s="30"/>
      <c r="X45" s="30"/>
      <c r="Y45" s="26"/>
      <c r="Z45" s="30"/>
      <c r="AA45" s="11" t="s">
        <v>19</v>
      </c>
      <c r="AB45" s="11" t="s">
        <v>19</v>
      </c>
      <c r="AC45" s="30"/>
      <c r="AD45" s="30"/>
      <c r="AE45" s="30"/>
      <c r="AF45" s="30"/>
      <c r="AG45" s="30"/>
      <c r="AH45" s="8">
        <f>COUNTIF(C45:AG45,"●")</f>
        <v>8</v>
      </c>
      <c r="AI45" s="89">
        <f>AH46/AM44</f>
        <v>0.23333333333333334</v>
      </c>
      <c r="AJ45" s="20">
        <f>AJ38+AH45</f>
        <v>43</v>
      </c>
      <c r="AK45" s="91">
        <f>AJ46/AN44</f>
        <v>0.27631578947368424</v>
      </c>
      <c r="AM45" s="50"/>
    </row>
    <row r="46" spans="2:40" s="1" customFormat="1" ht="16.8" thickBot="1">
      <c r="B46" s="6" t="s">
        <v>12</v>
      </c>
      <c r="C46" s="31"/>
      <c r="D46" s="47"/>
      <c r="E46" s="28"/>
      <c r="F46" s="13" t="s">
        <v>42</v>
      </c>
      <c r="G46" s="13" t="s">
        <v>44</v>
      </c>
      <c r="H46" s="31" t="s">
        <v>37</v>
      </c>
      <c r="I46" s="31"/>
      <c r="J46" s="31"/>
      <c r="K46" s="31"/>
      <c r="L46" s="31"/>
      <c r="M46" s="13"/>
      <c r="N46" s="13" t="s">
        <v>19</v>
      </c>
      <c r="O46" s="31"/>
      <c r="P46" s="31"/>
      <c r="Q46" s="31"/>
      <c r="R46" s="31"/>
      <c r="S46" s="31"/>
      <c r="T46" s="13" t="s">
        <v>42</v>
      </c>
      <c r="U46" s="13" t="s">
        <v>19</v>
      </c>
      <c r="V46" s="31"/>
      <c r="W46" s="31"/>
      <c r="X46" s="31"/>
      <c r="Y46" s="28"/>
      <c r="Z46" s="31"/>
      <c r="AA46" s="13"/>
      <c r="AB46" s="13" t="s">
        <v>19</v>
      </c>
      <c r="AC46" s="31"/>
      <c r="AD46" s="31"/>
      <c r="AE46" s="31"/>
      <c r="AF46" s="31"/>
      <c r="AG46" s="31"/>
      <c r="AH46" s="9">
        <f>COUNTIF(C46:AG46,"●")</f>
        <v>7</v>
      </c>
      <c r="AI46" s="90"/>
      <c r="AJ46" s="21">
        <f>AJ39+AH46</f>
        <v>42</v>
      </c>
      <c r="AK46" s="92"/>
      <c r="AM46" s="50"/>
    </row>
    <row r="47" spans="2:40" ht="9" customHeight="1" thickBot="1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M47" s="94" t="str">
        <f>CONCATENATE(MONTH(C48),"月の")</f>
        <v>12月の</v>
      </c>
      <c r="AN47" s="96" t="s">
        <v>9</v>
      </c>
    </row>
    <row r="48" spans="2:40" ht="13.5" customHeight="1">
      <c r="B48" s="4" t="s">
        <v>0</v>
      </c>
      <c r="C48" s="99">
        <f>C49</f>
        <v>45261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1"/>
      <c r="AH48" s="102" t="s">
        <v>11</v>
      </c>
      <c r="AI48" s="103"/>
      <c r="AJ48" s="106" t="s">
        <v>9</v>
      </c>
      <c r="AK48" s="107"/>
      <c r="AM48" s="95"/>
      <c r="AN48" s="97"/>
    </row>
    <row r="49" spans="2:40" ht="13.5" customHeight="1">
      <c r="B49" s="5" t="s">
        <v>1</v>
      </c>
      <c r="C49" s="69">
        <v>45261</v>
      </c>
      <c r="D49" s="69">
        <v>45262</v>
      </c>
      <c r="E49" s="69">
        <v>45263</v>
      </c>
      <c r="F49" s="69">
        <v>45264</v>
      </c>
      <c r="G49" s="69">
        <v>45265</v>
      </c>
      <c r="H49" s="69">
        <v>45266</v>
      </c>
      <c r="I49" s="69">
        <v>45267</v>
      </c>
      <c r="J49" s="69">
        <v>45268</v>
      </c>
      <c r="K49" s="69">
        <v>45269</v>
      </c>
      <c r="L49" s="69">
        <v>45270</v>
      </c>
      <c r="M49" s="69">
        <v>45271</v>
      </c>
      <c r="N49" s="69">
        <v>45272</v>
      </c>
      <c r="O49" s="69">
        <v>45273</v>
      </c>
      <c r="P49" s="69">
        <v>45274</v>
      </c>
      <c r="Q49" s="69">
        <v>45275</v>
      </c>
      <c r="R49" s="69">
        <v>45276</v>
      </c>
      <c r="S49" s="69">
        <v>45277</v>
      </c>
      <c r="T49" s="69">
        <v>45278</v>
      </c>
      <c r="U49" s="69">
        <v>45279</v>
      </c>
      <c r="V49" s="69">
        <v>45280</v>
      </c>
      <c r="W49" s="69">
        <v>45281</v>
      </c>
      <c r="X49" s="69">
        <v>45282</v>
      </c>
      <c r="Y49" s="69">
        <v>45283</v>
      </c>
      <c r="Z49" s="69">
        <v>45284</v>
      </c>
      <c r="AA49" s="69">
        <v>45285</v>
      </c>
      <c r="AB49" s="69">
        <v>45286</v>
      </c>
      <c r="AC49" s="69">
        <v>45287</v>
      </c>
      <c r="AD49" s="69">
        <v>45288</v>
      </c>
      <c r="AE49" s="69">
        <v>45289</v>
      </c>
      <c r="AF49" s="69">
        <v>45290</v>
      </c>
      <c r="AG49" s="69">
        <v>45291</v>
      </c>
      <c r="AH49" s="104"/>
      <c r="AI49" s="105"/>
      <c r="AJ49" s="108"/>
      <c r="AK49" s="109"/>
      <c r="AM49" s="110" t="s">
        <v>35</v>
      </c>
      <c r="AN49" s="97"/>
    </row>
    <row r="50" spans="2:40" ht="13.5" customHeight="1" thickBot="1">
      <c r="B50" s="5" t="s">
        <v>3</v>
      </c>
      <c r="C50" s="70">
        <f>C49</f>
        <v>45261</v>
      </c>
      <c r="D50" s="70">
        <f t="shared" ref="D50" si="150">D49</f>
        <v>45262</v>
      </c>
      <c r="E50" s="70">
        <f t="shared" ref="E50" si="151">E49</f>
        <v>45263</v>
      </c>
      <c r="F50" s="70">
        <f t="shared" ref="F50" si="152">F49</f>
        <v>45264</v>
      </c>
      <c r="G50" s="70">
        <f t="shared" ref="G50" si="153">G49</f>
        <v>45265</v>
      </c>
      <c r="H50" s="70">
        <f t="shared" ref="H50" si="154">H49</f>
        <v>45266</v>
      </c>
      <c r="I50" s="70">
        <f t="shared" ref="I50" si="155">I49</f>
        <v>45267</v>
      </c>
      <c r="J50" s="70">
        <f t="shared" ref="J50" si="156">J49</f>
        <v>45268</v>
      </c>
      <c r="K50" s="70">
        <f t="shared" ref="K50" si="157">K49</f>
        <v>45269</v>
      </c>
      <c r="L50" s="70">
        <f t="shared" ref="L50" si="158">L49</f>
        <v>45270</v>
      </c>
      <c r="M50" s="70">
        <f t="shared" ref="M50" si="159">M49</f>
        <v>45271</v>
      </c>
      <c r="N50" s="70">
        <f t="shared" ref="N50" si="160">N49</f>
        <v>45272</v>
      </c>
      <c r="O50" s="70">
        <f t="shared" ref="O50" si="161">O49</f>
        <v>45273</v>
      </c>
      <c r="P50" s="70">
        <f t="shared" ref="P50" si="162">P49</f>
        <v>45274</v>
      </c>
      <c r="Q50" s="70">
        <f t="shared" ref="Q50" si="163">Q49</f>
        <v>45275</v>
      </c>
      <c r="R50" s="70">
        <f t="shared" ref="R50" si="164">R49</f>
        <v>45276</v>
      </c>
      <c r="S50" s="70">
        <f t="shared" ref="S50" si="165">S49</f>
        <v>45277</v>
      </c>
      <c r="T50" s="70">
        <f t="shared" ref="T50" si="166">T49</f>
        <v>45278</v>
      </c>
      <c r="U50" s="70">
        <f t="shared" ref="U50" si="167">U49</f>
        <v>45279</v>
      </c>
      <c r="V50" s="70">
        <f t="shared" ref="V50" si="168">V49</f>
        <v>45280</v>
      </c>
      <c r="W50" s="70">
        <f t="shared" ref="W50" si="169">W49</f>
        <v>45281</v>
      </c>
      <c r="X50" s="70">
        <f t="shared" ref="X50" si="170">X49</f>
        <v>45282</v>
      </c>
      <c r="Y50" s="70">
        <f t="shared" ref="Y50" si="171">Y49</f>
        <v>45283</v>
      </c>
      <c r="Z50" s="70">
        <f t="shared" ref="Z50" si="172">Z49</f>
        <v>45284</v>
      </c>
      <c r="AA50" s="70">
        <f t="shared" ref="AA50" si="173">AA49</f>
        <v>45285</v>
      </c>
      <c r="AB50" s="70">
        <f t="shared" ref="AB50" si="174">AB49</f>
        <v>45286</v>
      </c>
      <c r="AC50" s="70">
        <f t="shared" ref="AC50" si="175">IF(AC49="","",AC49)</f>
        <v>45287</v>
      </c>
      <c r="AD50" s="70">
        <f t="shared" ref="AD50" si="176">IF(AD49="","",AD49)</f>
        <v>45288</v>
      </c>
      <c r="AE50" s="70">
        <f t="shared" ref="AE50" si="177">IF(AE49="","",AE49)</f>
        <v>45289</v>
      </c>
      <c r="AF50" s="70">
        <f t="shared" ref="AF50" si="178">IF(AF49="","",AF49)</f>
        <v>45290</v>
      </c>
      <c r="AG50" s="70">
        <f>IF(AG49="","",AG49)</f>
        <v>45291</v>
      </c>
      <c r="AH50" s="112" t="s">
        <v>8</v>
      </c>
      <c r="AI50" s="114" t="s">
        <v>10</v>
      </c>
      <c r="AJ50" s="85" t="s">
        <v>8</v>
      </c>
      <c r="AK50" s="87" t="s">
        <v>10</v>
      </c>
      <c r="AM50" s="111"/>
      <c r="AN50" s="98"/>
    </row>
    <row r="51" spans="2:40" s="2" customFormat="1" ht="57.75" customHeight="1" thickBot="1">
      <c r="B51" s="7" t="s">
        <v>5</v>
      </c>
      <c r="C51" s="45"/>
      <c r="D51" s="12"/>
      <c r="E51" s="12"/>
      <c r="F51" s="29"/>
      <c r="G51" s="29"/>
      <c r="H51" s="29"/>
      <c r="I51" s="29"/>
      <c r="J51" s="29"/>
      <c r="K51" s="12"/>
      <c r="L51" s="12"/>
      <c r="M51" s="29" t="s">
        <v>57</v>
      </c>
      <c r="N51" s="29"/>
      <c r="O51" s="29"/>
      <c r="P51" s="29"/>
      <c r="Q51" s="29"/>
      <c r="R51" s="12"/>
      <c r="S51" s="12"/>
      <c r="T51" s="29"/>
      <c r="U51" s="29"/>
      <c r="V51" s="29"/>
      <c r="W51" s="29"/>
      <c r="X51" s="29"/>
      <c r="Y51" s="12"/>
      <c r="Z51" s="12"/>
      <c r="AA51" s="29"/>
      <c r="AB51" s="29"/>
      <c r="AC51" s="29" t="s">
        <v>39</v>
      </c>
      <c r="AD51" s="12"/>
      <c r="AE51" s="35" t="s">
        <v>6</v>
      </c>
      <c r="AF51" s="35" t="s">
        <v>6</v>
      </c>
      <c r="AG51" s="35" t="s">
        <v>6</v>
      </c>
      <c r="AH51" s="113"/>
      <c r="AI51" s="115"/>
      <c r="AJ51" s="86"/>
      <c r="AK51" s="88"/>
      <c r="AM51" s="51">
        <f>31-3</f>
        <v>28</v>
      </c>
      <c r="AN51" s="52">
        <f>AN44+AM51</f>
        <v>180</v>
      </c>
    </row>
    <row r="52" spans="2:40" s="1" customFormat="1" ht="16.2">
      <c r="B52" s="5" t="s">
        <v>2</v>
      </c>
      <c r="C52" s="10"/>
      <c r="D52" s="11" t="s">
        <v>43</v>
      </c>
      <c r="E52" s="11" t="s">
        <v>43</v>
      </c>
      <c r="F52" s="30"/>
      <c r="G52" s="30"/>
      <c r="H52" s="30"/>
      <c r="I52" s="30"/>
      <c r="J52" s="30"/>
      <c r="K52" s="11" t="s">
        <v>54</v>
      </c>
      <c r="L52" s="11" t="s">
        <v>43</v>
      </c>
      <c r="M52" s="30"/>
      <c r="N52" s="30"/>
      <c r="O52" s="30"/>
      <c r="P52" s="30"/>
      <c r="Q52" s="30"/>
      <c r="R52" s="11" t="s">
        <v>54</v>
      </c>
      <c r="S52" s="11" t="s">
        <v>43</v>
      </c>
      <c r="T52" s="30"/>
      <c r="U52" s="30"/>
      <c r="V52" s="30"/>
      <c r="W52" s="30"/>
      <c r="X52" s="30"/>
      <c r="Y52" s="11" t="s">
        <v>54</v>
      </c>
      <c r="Z52" s="11" t="s">
        <v>43</v>
      </c>
      <c r="AA52" s="30"/>
      <c r="AB52" s="30"/>
      <c r="AC52" s="30"/>
      <c r="AD52" s="11" t="s">
        <v>43</v>
      </c>
      <c r="AE52" s="34"/>
      <c r="AF52" s="34"/>
      <c r="AG52" s="34"/>
      <c r="AH52" s="8">
        <f>COUNTIF(C52:AG52,"●")</f>
        <v>9</v>
      </c>
      <c r="AI52" s="89">
        <f>AH53/AM51</f>
        <v>0.35714285714285715</v>
      </c>
      <c r="AJ52" s="20">
        <f>AJ45+AH52</f>
        <v>52</v>
      </c>
      <c r="AK52" s="91">
        <f>AJ53/AN51</f>
        <v>0.28888888888888886</v>
      </c>
      <c r="AM52" s="50"/>
    </row>
    <row r="53" spans="2:40" s="1" customFormat="1" ht="16.8" thickBot="1">
      <c r="B53" s="6" t="s">
        <v>12</v>
      </c>
      <c r="C53" s="47"/>
      <c r="D53" s="13" t="s">
        <v>43</v>
      </c>
      <c r="E53" s="13" t="s">
        <v>43</v>
      </c>
      <c r="F53" s="31"/>
      <c r="G53" s="31"/>
      <c r="H53" s="31"/>
      <c r="I53" s="31"/>
      <c r="J53" s="31"/>
      <c r="K53" s="13" t="s">
        <v>42</v>
      </c>
      <c r="L53" s="13" t="s">
        <v>49</v>
      </c>
      <c r="M53" s="31" t="s">
        <v>19</v>
      </c>
      <c r="N53" s="31"/>
      <c r="O53" s="31"/>
      <c r="P53" s="31"/>
      <c r="Q53" s="31"/>
      <c r="R53" s="13" t="s">
        <v>42</v>
      </c>
      <c r="S53" s="13" t="s">
        <v>49</v>
      </c>
      <c r="T53" s="31"/>
      <c r="U53" s="31"/>
      <c r="V53" s="31"/>
      <c r="W53" s="31"/>
      <c r="X53" s="31"/>
      <c r="Y53" s="13"/>
      <c r="Z53" s="13" t="s">
        <v>49</v>
      </c>
      <c r="AA53" s="31"/>
      <c r="AB53" s="31"/>
      <c r="AC53" s="31" t="s">
        <v>43</v>
      </c>
      <c r="AD53" s="13" t="s">
        <v>19</v>
      </c>
      <c r="AE53" s="36"/>
      <c r="AF53" s="36"/>
      <c r="AG53" s="36"/>
      <c r="AH53" s="9">
        <f>COUNTIF(C53:AG53,"●")</f>
        <v>10</v>
      </c>
      <c r="AI53" s="90"/>
      <c r="AJ53" s="21">
        <f>AJ46+AH53</f>
        <v>52</v>
      </c>
      <c r="AK53" s="92"/>
      <c r="AM53" s="50"/>
    </row>
    <row r="54" spans="2:40" ht="9" customHeight="1" thickBot="1"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M54" s="94" t="str">
        <f>CONCATENATE(MONTH(C55),"月の")</f>
        <v>1月の</v>
      </c>
      <c r="AN54" s="96" t="s">
        <v>9</v>
      </c>
    </row>
    <row r="55" spans="2:40" ht="13.5" customHeight="1">
      <c r="B55" s="4" t="s">
        <v>0</v>
      </c>
      <c r="C55" s="99">
        <f>C56</f>
        <v>45292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1"/>
      <c r="AH55" s="102" t="s">
        <v>11</v>
      </c>
      <c r="AI55" s="103"/>
      <c r="AJ55" s="106" t="s">
        <v>9</v>
      </c>
      <c r="AK55" s="107"/>
      <c r="AM55" s="95"/>
      <c r="AN55" s="97"/>
    </row>
    <row r="56" spans="2:40" ht="13.5" customHeight="1">
      <c r="B56" s="5" t="s">
        <v>1</v>
      </c>
      <c r="C56" s="69">
        <v>45292</v>
      </c>
      <c r="D56" s="69">
        <v>45293</v>
      </c>
      <c r="E56" s="69">
        <v>45294</v>
      </c>
      <c r="F56" s="69">
        <v>45295</v>
      </c>
      <c r="G56" s="69">
        <v>45296</v>
      </c>
      <c r="H56" s="69">
        <v>45297</v>
      </c>
      <c r="I56" s="69">
        <v>45298</v>
      </c>
      <c r="J56" s="69">
        <v>45299</v>
      </c>
      <c r="K56" s="69">
        <v>45300</v>
      </c>
      <c r="L56" s="69">
        <v>45301</v>
      </c>
      <c r="M56" s="69">
        <v>45302</v>
      </c>
      <c r="N56" s="69">
        <v>45303</v>
      </c>
      <c r="O56" s="69">
        <v>45304</v>
      </c>
      <c r="P56" s="69">
        <v>45305</v>
      </c>
      <c r="Q56" s="69">
        <v>45306</v>
      </c>
      <c r="R56" s="69">
        <v>45307</v>
      </c>
      <c r="S56" s="69">
        <v>45308</v>
      </c>
      <c r="T56" s="69">
        <v>45309</v>
      </c>
      <c r="U56" s="69">
        <v>45310</v>
      </c>
      <c r="V56" s="69">
        <v>45311</v>
      </c>
      <c r="W56" s="69">
        <v>45312</v>
      </c>
      <c r="X56" s="69">
        <v>45313</v>
      </c>
      <c r="Y56" s="69">
        <v>45314</v>
      </c>
      <c r="Z56" s="69">
        <v>45315</v>
      </c>
      <c r="AA56" s="69">
        <v>45316</v>
      </c>
      <c r="AB56" s="69">
        <v>45317</v>
      </c>
      <c r="AC56" s="69">
        <v>45318</v>
      </c>
      <c r="AD56" s="69">
        <v>45319</v>
      </c>
      <c r="AE56" s="69">
        <v>45320</v>
      </c>
      <c r="AF56" s="69">
        <v>45321</v>
      </c>
      <c r="AG56" s="69">
        <v>45322</v>
      </c>
      <c r="AH56" s="104"/>
      <c r="AI56" s="105"/>
      <c r="AJ56" s="108"/>
      <c r="AK56" s="109"/>
      <c r="AM56" s="110" t="s">
        <v>35</v>
      </c>
      <c r="AN56" s="97"/>
    </row>
    <row r="57" spans="2:40" ht="13.5" customHeight="1" thickBot="1">
      <c r="B57" s="5" t="s">
        <v>3</v>
      </c>
      <c r="C57" s="70">
        <f>C56</f>
        <v>45292</v>
      </c>
      <c r="D57" s="70">
        <f t="shared" ref="D57" si="179">D56</f>
        <v>45293</v>
      </c>
      <c r="E57" s="70">
        <f t="shared" ref="E57" si="180">E56</f>
        <v>45294</v>
      </c>
      <c r="F57" s="70">
        <f t="shared" ref="F57" si="181">F56</f>
        <v>45295</v>
      </c>
      <c r="G57" s="70">
        <f t="shared" ref="G57" si="182">G56</f>
        <v>45296</v>
      </c>
      <c r="H57" s="70">
        <f t="shared" ref="H57" si="183">H56</f>
        <v>45297</v>
      </c>
      <c r="I57" s="70">
        <f t="shared" ref="I57" si="184">I56</f>
        <v>45298</v>
      </c>
      <c r="J57" s="70">
        <f t="shared" ref="J57" si="185">J56</f>
        <v>45299</v>
      </c>
      <c r="K57" s="70">
        <f t="shared" ref="K57" si="186">K56</f>
        <v>45300</v>
      </c>
      <c r="L57" s="70">
        <f t="shared" ref="L57" si="187">L56</f>
        <v>45301</v>
      </c>
      <c r="M57" s="70">
        <f t="shared" ref="M57" si="188">M56</f>
        <v>45302</v>
      </c>
      <c r="N57" s="70">
        <f t="shared" ref="N57" si="189">N56</f>
        <v>45303</v>
      </c>
      <c r="O57" s="70">
        <f t="shared" ref="O57" si="190">O56</f>
        <v>45304</v>
      </c>
      <c r="P57" s="70">
        <f t="shared" ref="P57" si="191">P56</f>
        <v>45305</v>
      </c>
      <c r="Q57" s="70">
        <f t="shared" ref="Q57" si="192">Q56</f>
        <v>45306</v>
      </c>
      <c r="R57" s="70">
        <f t="shared" ref="R57" si="193">R56</f>
        <v>45307</v>
      </c>
      <c r="S57" s="70">
        <f t="shared" ref="S57" si="194">S56</f>
        <v>45308</v>
      </c>
      <c r="T57" s="70">
        <f t="shared" ref="T57" si="195">T56</f>
        <v>45309</v>
      </c>
      <c r="U57" s="70">
        <f t="shared" ref="U57" si="196">U56</f>
        <v>45310</v>
      </c>
      <c r="V57" s="70">
        <f t="shared" ref="V57" si="197">V56</f>
        <v>45311</v>
      </c>
      <c r="W57" s="70">
        <f t="shared" ref="W57" si="198">W56</f>
        <v>45312</v>
      </c>
      <c r="X57" s="70">
        <f t="shared" ref="X57" si="199">X56</f>
        <v>45313</v>
      </c>
      <c r="Y57" s="70">
        <f t="shared" ref="Y57" si="200">Y56</f>
        <v>45314</v>
      </c>
      <c r="Z57" s="70">
        <f t="shared" ref="Z57" si="201">Z56</f>
        <v>45315</v>
      </c>
      <c r="AA57" s="70">
        <f t="shared" ref="AA57" si="202">AA56</f>
        <v>45316</v>
      </c>
      <c r="AB57" s="70">
        <f t="shared" ref="AB57" si="203">AB56</f>
        <v>45317</v>
      </c>
      <c r="AC57" s="70">
        <f t="shared" ref="AC57" si="204">IF(AC56="","",AC56)</f>
        <v>45318</v>
      </c>
      <c r="AD57" s="70">
        <f t="shared" ref="AD57" si="205">IF(AD56="","",AD56)</f>
        <v>45319</v>
      </c>
      <c r="AE57" s="70">
        <f t="shared" ref="AE57" si="206">IF(AE56="","",AE56)</f>
        <v>45320</v>
      </c>
      <c r="AF57" s="70">
        <f t="shared" ref="AF57" si="207">IF(AF56="","",AF56)</f>
        <v>45321</v>
      </c>
      <c r="AG57" s="70">
        <f>IF(AG56="","",AG56)</f>
        <v>45322</v>
      </c>
      <c r="AH57" s="112" t="s">
        <v>8</v>
      </c>
      <c r="AI57" s="114" t="s">
        <v>10</v>
      </c>
      <c r="AJ57" s="85" t="s">
        <v>8</v>
      </c>
      <c r="AK57" s="87" t="s">
        <v>10</v>
      </c>
      <c r="AM57" s="111"/>
      <c r="AN57" s="98"/>
    </row>
    <row r="58" spans="2:40" s="2" customFormat="1" ht="57.75" customHeight="1" thickBot="1">
      <c r="B58" s="7" t="s">
        <v>5</v>
      </c>
      <c r="C58" s="35" t="s">
        <v>4</v>
      </c>
      <c r="D58" s="35" t="s">
        <v>6</v>
      </c>
      <c r="E58" s="35" t="s">
        <v>6</v>
      </c>
      <c r="F58" s="29"/>
      <c r="G58" s="29"/>
      <c r="H58" s="12"/>
      <c r="I58" s="12"/>
      <c r="J58" s="27" t="s">
        <v>20</v>
      </c>
      <c r="K58" s="29"/>
      <c r="L58" s="41" t="s">
        <v>21</v>
      </c>
      <c r="M58" s="29"/>
      <c r="N58" s="29"/>
      <c r="O58" s="61"/>
      <c r="P58" s="12"/>
      <c r="Q58" s="29"/>
      <c r="R58" s="29"/>
      <c r="S58" s="29"/>
      <c r="T58" s="29"/>
      <c r="U58" s="29"/>
      <c r="V58" s="12"/>
      <c r="W58" s="12"/>
      <c r="X58" s="29"/>
      <c r="Y58" s="29"/>
      <c r="Z58" s="29"/>
      <c r="AA58" s="29"/>
      <c r="AB58" s="29"/>
      <c r="AC58" s="12"/>
      <c r="AD58" s="12"/>
      <c r="AE58" s="29"/>
      <c r="AF58" s="29"/>
      <c r="AG58" s="33" t="s">
        <v>17</v>
      </c>
      <c r="AH58" s="113"/>
      <c r="AI58" s="115"/>
      <c r="AJ58" s="86"/>
      <c r="AK58" s="88"/>
      <c r="AM58" s="51">
        <v>7</v>
      </c>
      <c r="AN58" s="52">
        <f>AN51+AM58</f>
        <v>187</v>
      </c>
    </row>
    <row r="59" spans="2:40" s="1" customFormat="1">
      <c r="B59" s="5" t="s">
        <v>2</v>
      </c>
      <c r="C59" s="34"/>
      <c r="D59" s="34"/>
      <c r="E59" s="34"/>
      <c r="F59" s="30"/>
      <c r="G59" s="30"/>
      <c r="H59" s="11" t="s">
        <v>55</v>
      </c>
      <c r="I59" s="11" t="s">
        <v>49</v>
      </c>
      <c r="J59" s="26"/>
      <c r="K59" s="30"/>
      <c r="L59" s="40"/>
      <c r="M59" s="30"/>
      <c r="N59" s="30"/>
      <c r="O59" s="60"/>
      <c r="P59" s="11"/>
      <c r="Q59" s="30"/>
      <c r="R59" s="30"/>
      <c r="S59" s="30"/>
      <c r="T59" s="30"/>
      <c r="U59" s="30"/>
      <c r="V59" s="11"/>
      <c r="W59" s="11"/>
      <c r="X59" s="30"/>
      <c r="Y59" s="30"/>
      <c r="Z59" s="30"/>
      <c r="AA59" s="30"/>
      <c r="AB59" s="30"/>
      <c r="AC59" s="11"/>
      <c r="AD59" s="11"/>
      <c r="AE59" s="30"/>
      <c r="AF59" s="30"/>
      <c r="AG59" s="30"/>
      <c r="AH59" s="8">
        <f>COUNTIF(C59:AG59,"●")</f>
        <v>2</v>
      </c>
      <c r="AI59" s="89">
        <f>AH60/AM58</f>
        <v>0.2857142857142857</v>
      </c>
      <c r="AJ59" s="20">
        <f>AJ52+AH59</f>
        <v>54</v>
      </c>
      <c r="AK59" s="91">
        <f>AJ60/AN58</f>
        <v>0.28877005347593582</v>
      </c>
    </row>
    <row r="60" spans="2:40" s="1" customFormat="1" ht="13.8" thickBot="1">
      <c r="B60" s="6" t="s">
        <v>12</v>
      </c>
      <c r="C60" s="36"/>
      <c r="D60" s="36"/>
      <c r="E60" s="36"/>
      <c r="F60" s="31"/>
      <c r="G60" s="31"/>
      <c r="H60" s="13" t="s">
        <v>55</v>
      </c>
      <c r="I60" s="13" t="s">
        <v>55</v>
      </c>
      <c r="J60" s="28"/>
      <c r="K60" s="31"/>
      <c r="L60" s="42"/>
      <c r="M60" s="31"/>
      <c r="N60" s="31"/>
      <c r="O60" s="62"/>
      <c r="P60" s="13"/>
      <c r="Q60" s="31"/>
      <c r="R60" s="31"/>
      <c r="S60" s="31"/>
      <c r="T60" s="31"/>
      <c r="U60" s="31"/>
      <c r="V60" s="13"/>
      <c r="W60" s="13"/>
      <c r="X60" s="31"/>
      <c r="Y60" s="31"/>
      <c r="Z60" s="31"/>
      <c r="AA60" s="31"/>
      <c r="AB60" s="31"/>
      <c r="AC60" s="13"/>
      <c r="AD60" s="13"/>
      <c r="AE60" s="31"/>
      <c r="AF60" s="31"/>
      <c r="AG60" s="31"/>
      <c r="AH60" s="9">
        <f>COUNTIF(C60:AG60,"●")</f>
        <v>2</v>
      </c>
      <c r="AI60" s="90"/>
      <c r="AJ60" s="21">
        <f>AJ53+AH60</f>
        <v>54</v>
      </c>
      <c r="AK60" s="92"/>
    </row>
    <row r="61" spans="2:40" ht="9" customHeight="1"/>
    <row r="62" spans="2:40" ht="14.4">
      <c r="B62" s="73" t="s">
        <v>63</v>
      </c>
      <c r="AD62" s="80" t="s">
        <v>32</v>
      </c>
      <c r="AE62" s="80"/>
      <c r="AF62" s="80"/>
      <c r="AG62" s="80"/>
      <c r="AH62" s="80"/>
      <c r="AI62" s="80"/>
      <c r="AJ62" s="93">
        <f>AK59</f>
        <v>0.28877005347593582</v>
      </c>
      <c r="AK62" s="93"/>
    </row>
    <row r="63" spans="2:40" ht="14.4">
      <c r="B63" s="74" t="s">
        <v>22</v>
      </c>
      <c r="AD63" s="80" t="s">
        <v>25</v>
      </c>
      <c r="AE63" s="80"/>
      <c r="AF63" s="80"/>
      <c r="AG63" s="80"/>
      <c r="AH63" s="80"/>
      <c r="AI63" s="80"/>
      <c r="AJ63" s="80" t="str">
        <f>IF(0.285&lt;=AJ62,"４週８休",IF(0.25&lt;=AJ62,"４週７休",IF(0.214&lt;=AJ62,"４週６休","—")))</f>
        <v>４週８休</v>
      </c>
      <c r="AK63" s="80"/>
    </row>
    <row r="64" spans="2:40" ht="7.5" customHeight="1">
      <c r="B64" s="23"/>
      <c r="AK64" s="22"/>
    </row>
    <row r="65" spans="2:37" ht="17.25" customHeight="1">
      <c r="B65" s="23"/>
      <c r="C65" s="63" t="s">
        <v>23</v>
      </c>
      <c r="D65" s="63"/>
      <c r="E65" s="63"/>
      <c r="F65" s="63"/>
      <c r="G65" s="63"/>
      <c r="H65" s="63"/>
      <c r="I65" s="63"/>
      <c r="J65" s="63"/>
      <c r="O65" s="64" t="s">
        <v>24</v>
      </c>
      <c r="P65" s="65"/>
      <c r="Q65" s="65"/>
      <c r="R65" s="65"/>
      <c r="S65" s="65"/>
      <c r="T65" s="65"/>
      <c r="U65" s="65"/>
      <c r="V65" s="65"/>
      <c r="AD65" s="81" t="str">
        <f>IF(D2="「発注者指定型」",IF(AJ62&lt;0.143,"「聴き取りを実施して下さい」","　"),"　")</f>
        <v>　</v>
      </c>
      <c r="AE65" s="82"/>
      <c r="AF65" s="82"/>
      <c r="AG65" s="82"/>
      <c r="AH65" s="82"/>
      <c r="AI65" s="82"/>
      <c r="AJ65" s="82"/>
      <c r="AK65" s="82"/>
    </row>
    <row r="66" spans="2:37" ht="13.5" customHeight="1">
      <c r="AD66" s="83"/>
      <c r="AE66" s="83"/>
      <c r="AF66" s="83"/>
      <c r="AG66" s="83"/>
      <c r="AH66" s="83"/>
      <c r="AI66" s="83"/>
      <c r="AJ66" s="83"/>
      <c r="AK66" s="83"/>
    </row>
    <row r="67" spans="2:37">
      <c r="C67" s="84" t="s">
        <v>26</v>
      </c>
      <c r="D67" s="84"/>
      <c r="E67" s="84"/>
      <c r="F67" s="84"/>
      <c r="G67" s="84"/>
      <c r="H67" s="84"/>
      <c r="I67" s="84"/>
      <c r="J67" s="84"/>
      <c r="K67" s="53"/>
      <c r="L67" s="53"/>
      <c r="M67" s="53"/>
      <c r="N67" s="53"/>
      <c r="O67" s="78" t="s">
        <v>27</v>
      </c>
      <c r="P67" s="78"/>
      <c r="Q67" s="78"/>
      <c r="R67" s="78"/>
      <c r="S67" s="78" t="s">
        <v>30</v>
      </c>
      <c r="T67" s="78"/>
      <c r="U67" s="78"/>
      <c r="V67" s="78"/>
      <c r="W67" s="78" t="s">
        <v>28</v>
      </c>
      <c r="X67" s="78"/>
      <c r="Y67" s="78"/>
      <c r="Z67" s="78"/>
      <c r="AA67" s="78" t="s">
        <v>29</v>
      </c>
      <c r="AB67" s="78"/>
      <c r="AC67" s="78"/>
      <c r="AD67" s="78"/>
    </row>
    <row r="68" spans="2:37">
      <c r="C68" s="76"/>
      <c r="D68" s="76"/>
      <c r="E68" s="76"/>
      <c r="F68" s="76"/>
      <c r="G68" s="76"/>
      <c r="H68" s="76"/>
      <c r="I68" s="76"/>
      <c r="J68" s="76"/>
      <c r="K68" s="53"/>
      <c r="L68" s="53"/>
      <c r="M68" s="53"/>
      <c r="N68" s="53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</row>
    <row r="69" spans="2:37">
      <c r="C69" s="77"/>
      <c r="D69" s="77"/>
      <c r="E69" s="77"/>
      <c r="F69" s="77"/>
      <c r="G69" s="77"/>
      <c r="H69" s="77"/>
      <c r="I69" s="77"/>
      <c r="J69" s="77"/>
      <c r="K69" s="53"/>
      <c r="L69" s="53"/>
      <c r="M69" s="53"/>
      <c r="N69" s="53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</row>
    <row r="70" spans="2:37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</row>
    <row r="71" spans="2:37">
      <c r="C71" s="79" t="s">
        <v>56</v>
      </c>
      <c r="D71" s="79"/>
      <c r="E71" s="79"/>
      <c r="F71" s="79"/>
      <c r="G71" s="79"/>
      <c r="H71" s="79"/>
      <c r="I71" s="79"/>
      <c r="J71" s="79"/>
      <c r="K71" s="53"/>
      <c r="L71" s="53"/>
      <c r="M71" s="53"/>
      <c r="N71" s="53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</row>
    <row r="72" spans="2:37">
      <c r="C72" s="76"/>
      <c r="D72" s="76"/>
      <c r="E72" s="76"/>
      <c r="F72" s="76"/>
      <c r="G72" s="76"/>
      <c r="H72" s="76"/>
      <c r="I72" s="76"/>
      <c r="J72" s="76"/>
      <c r="K72" s="53"/>
      <c r="L72" s="53"/>
      <c r="M72" s="53"/>
      <c r="N72" s="53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</row>
    <row r="73" spans="2:37">
      <c r="C73" s="77"/>
      <c r="D73" s="77"/>
      <c r="E73" s="77"/>
      <c r="F73" s="77"/>
      <c r="G73" s="77"/>
      <c r="H73" s="77"/>
      <c r="I73" s="77"/>
      <c r="J73" s="77"/>
      <c r="K73" s="53"/>
      <c r="L73" s="53"/>
      <c r="M73" s="53"/>
      <c r="N73" s="53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</row>
    <row r="74" spans="2:37" ht="4.5" customHeight="1"/>
    <row r="75" spans="2:37" ht="16.2"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</row>
    <row r="76" spans="2:37" ht="16.2">
      <c r="C76" s="75" t="s">
        <v>36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</row>
  </sheetData>
  <mergeCells count="121">
    <mergeCell ref="C75:AJ75"/>
    <mergeCell ref="AM2:AQ4"/>
    <mergeCell ref="AH6:AI7"/>
    <mergeCell ref="AJ6:AK7"/>
    <mergeCell ref="AH8:AH9"/>
    <mergeCell ref="AI8:AI9"/>
    <mergeCell ref="AJ8:AJ9"/>
    <mergeCell ref="AK8:AK9"/>
    <mergeCell ref="D2:P2"/>
    <mergeCell ref="D3:P3"/>
    <mergeCell ref="B4:C4"/>
    <mergeCell ref="D4:I4"/>
    <mergeCell ref="K4:P4"/>
    <mergeCell ref="C6:AG6"/>
    <mergeCell ref="AI10:AI11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AI17:AI18"/>
    <mergeCell ref="AK17:AK18"/>
    <mergeCell ref="C20:AG20"/>
    <mergeCell ref="AH20:AI21"/>
    <mergeCell ref="AJ20:AK21"/>
    <mergeCell ref="AH22:AH23"/>
    <mergeCell ref="AI22:AI23"/>
    <mergeCell ref="AJ22:AJ23"/>
    <mergeCell ref="AK22:AK23"/>
    <mergeCell ref="AI24:AI25"/>
    <mergeCell ref="AK24:AK25"/>
    <mergeCell ref="C27:AG27"/>
    <mergeCell ref="AH27:AI28"/>
    <mergeCell ref="AJ27:AK28"/>
    <mergeCell ref="AH29:AH30"/>
    <mergeCell ref="AI29:AI30"/>
    <mergeCell ref="AJ29:AJ30"/>
    <mergeCell ref="AK29:AK30"/>
    <mergeCell ref="AI31:AI32"/>
    <mergeCell ref="AK31:AK32"/>
    <mergeCell ref="C34:AG34"/>
    <mergeCell ref="AH34:AI35"/>
    <mergeCell ref="AJ34:AK35"/>
    <mergeCell ref="AH36:AH37"/>
    <mergeCell ref="AI36:AI37"/>
    <mergeCell ref="AJ36:AJ37"/>
    <mergeCell ref="AK36:AK37"/>
    <mergeCell ref="AI38:AI39"/>
    <mergeCell ref="AK38:AK39"/>
    <mergeCell ref="C41:AG41"/>
    <mergeCell ref="AH41:AI42"/>
    <mergeCell ref="AJ41:AK42"/>
    <mergeCell ref="AH43:AH44"/>
    <mergeCell ref="AI43:AI44"/>
    <mergeCell ref="AJ43:AJ44"/>
    <mergeCell ref="AK43:AK44"/>
    <mergeCell ref="AI45:AI46"/>
    <mergeCell ref="AK45:AK46"/>
    <mergeCell ref="C48:AG48"/>
    <mergeCell ref="AH48:AI49"/>
    <mergeCell ref="AJ48:AK49"/>
    <mergeCell ref="AH50:AH51"/>
    <mergeCell ref="AI50:AI51"/>
    <mergeCell ref="AJ50:AJ51"/>
    <mergeCell ref="AK50:AK51"/>
    <mergeCell ref="AI59:AI60"/>
    <mergeCell ref="AK59:AK60"/>
    <mergeCell ref="AJ62:AK62"/>
    <mergeCell ref="AD63:AI63"/>
    <mergeCell ref="AJ63:AK63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M21:AM22"/>
    <mergeCell ref="AM26:AM27"/>
    <mergeCell ref="AN26:AN29"/>
    <mergeCell ref="AM28:AM29"/>
    <mergeCell ref="AM33:AM34"/>
    <mergeCell ref="AN33:AN36"/>
    <mergeCell ref="AM35:AM36"/>
    <mergeCell ref="AM5:AM6"/>
    <mergeCell ref="AN5:AN8"/>
    <mergeCell ref="AM7:AM8"/>
    <mergeCell ref="AM12:AM13"/>
    <mergeCell ref="AN12:AN15"/>
    <mergeCell ref="AM14:AM15"/>
    <mergeCell ref="AM19:AM20"/>
    <mergeCell ref="AN19:AN22"/>
    <mergeCell ref="AM54:AM55"/>
    <mergeCell ref="AN54:AN57"/>
    <mergeCell ref="AM56:AM57"/>
    <mergeCell ref="C76:AJ76"/>
    <mergeCell ref="AM40:AM41"/>
    <mergeCell ref="AN40:AN43"/>
    <mergeCell ref="AM42:AM43"/>
    <mergeCell ref="AM47:AM48"/>
    <mergeCell ref="AN47:AN50"/>
    <mergeCell ref="AM49:AM50"/>
    <mergeCell ref="C68:J69"/>
    <mergeCell ref="O68:R73"/>
    <mergeCell ref="S68:V73"/>
    <mergeCell ref="W68:Z73"/>
    <mergeCell ref="AA68:AD73"/>
    <mergeCell ref="C71:J71"/>
    <mergeCell ref="C72:J73"/>
    <mergeCell ref="AD65:AK66"/>
    <mergeCell ref="C67:J67"/>
    <mergeCell ref="O67:R67"/>
    <mergeCell ref="S67:V67"/>
    <mergeCell ref="W67:Z67"/>
    <mergeCell ref="AA67:AD67"/>
    <mergeCell ref="AD62:AI62"/>
  </mergeCells>
  <phoneticPr fontId="1"/>
  <dataValidations count="1">
    <dataValidation type="list" allowBlank="1" showInputMessage="1" showErrorMessage="1" sqref="D2:P2" xr:uid="{2FAE4D61-8A43-42D3-8E3F-54EDA11A5B67}">
      <formula1>"「発注者指定型」,　"</formula1>
    </dataValidation>
  </dataValidations>
  <printOptions horizontalCentered="1"/>
  <pageMargins left="0.51181102362204722" right="0.51181102362204722" top="0.39370078740157483" bottom="7.874015748031496E-2" header="0.31496062992125984" footer="0.11811023622047245"/>
  <pageSetup paperSize="9" scale="61" fitToHeight="0" orientation="portrait" r:id="rId1"/>
  <headerFooter>
    <oddHeader>&amp;R&amp;"ＭＳ Ｐ明朝,標準"&amp;12様式施－12（1）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6" ma:contentTypeDescription="新しいドキュメントを作成します。" ma:contentTypeScope="" ma:versionID="ae3633d496db09df487751ba6de03abf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be7e1cc5a7bd828bf92e2ed9beeb4e82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49C91-137B-4FC4-9554-9BCCAFBB6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FC3B0-DA2A-4FE1-94F1-ADAA7494D88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B6936FF-E0B8-4D80-B04F-9ED2AA2344E1}"/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休日取得計画兼実績表 (様式)</vt:lpstr>
      <vt:lpstr>休日取得計画兼実績表 (記入例)</vt:lpstr>
      <vt:lpstr>'休日取得計画兼実績表 (記入例)'!Print_Area</vt:lpstr>
      <vt:lpstr>'休日取得計画兼実績表 (様式)'!Print_Area</vt:lpstr>
      <vt:lpstr>'休日取得計画兼実績表 (記入例)'!Print_Titles</vt:lpstr>
      <vt:lpstr>'休日取得計画兼実績表 (様式)'!Print_Titles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2023-10-13T03:18:19Z</cp:lastPrinted>
  <dcterms:created xsi:type="dcterms:W3CDTF">2017-11-13T01:25:12Z</dcterms:created>
  <dcterms:modified xsi:type="dcterms:W3CDTF">2024-04-30T02:41:51Z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</Properties>
</file>