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13_ncr:1_{1EF9818C-D66E-4E18-A569-143FE53F33BD}" revIDLastSave="0" xr10:uidLastSave="{00000000-0000-0000-0000-000000000000}"/>
  <bookViews>
    <workbookView activeTab="1" xr2:uid="{04BCD01A-B618-4D34-A340-FB6B3C6F74BF}" windowHeight="15105" windowWidth="20820" xWindow="4965" yWindow="720"/>
  </bookViews>
  <sheets>
    <sheet r:id="rId1" name="予算書" sheetId="4"/>
    <sheet r:id="rId2" name="記入例" sheetId="3"/>
  </sheets>
  <definedNames>
    <definedName localSheetId="1" name="_xlnm.Print_Area">記入例!$A$1:$L$38</definedName>
    <definedName localSheetId="0" name="_xlnm.Print_Area">予算書!$A$1:$L$38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3" l="1"/>
  <c r="E18" i="4"/>
  <c r="I17" i="4"/>
  <c r="I11" i="4"/>
  <c r="C12" i="4" l="1"/>
  <c r="C12" i="3"/>
  <c r="C31" i="4" l="1"/>
  <c r="I7" i="4"/>
  <c r="I17" i="3"/>
  <c r="I18" i="3" s="1"/>
  <c r="C17" i="3" s="1"/>
  <c r="I18" i="4" l="1"/>
  <c r="C17" i="4" s="1"/>
  <c r="F28" i="4" s="1"/>
  <c r="C6" i="4"/>
  <c r="C21" i="4" l="1"/>
  <c r="D31" i="4" s="1"/>
  <c r="D21" i="4" l="1"/>
  <c r="C31" i="3"/>
  <c r="F28" i="3"/>
  <c r="I11" i="3"/>
  <c r="I7" i="3"/>
  <c r="C6" i="3" l="1"/>
  <c r="C21" i="3"/>
  <c r="D21" i="3" l="1"/>
  <c r="D31" i="3"/>
</calcChain>
</file>

<file path=xl/sharedStrings.xml><?xml version="1.0" encoding="utf-8"?>
<sst xmlns="http://schemas.openxmlformats.org/spreadsheetml/2006/main" count="134" uniqueCount="61">
  <si>
    <t>　　　　　　　</t>
  </si>
  <si>
    <t>予　算　額</t>
  </si>
  <si>
    <t>説　　　　　　　　明</t>
  </si>
  <si>
    <t>自　主　財　源</t>
  </si>
  <si>
    <t>市補助金</t>
  </si>
  <si>
    <t>①</t>
  </si>
  <si>
    <t>合　　　　　　計</t>
  </si>
  <si>
    <t>②</t>
  </si>
  <si>
    <t>【支　出】</t>
  </si>
  <si>
    <t>区　　　　分</t>
  </si>
  <si>
    <t>うち市補助金</t>
  </si>
  <si>
    <t>補助対象</t>
  </si>
  <si>
    <t>運営費補助事業</t>
  </si>
  <si>
    <t>①の額</t>
  </si>
  <si>
    <t>補助対象外</t>
  </si>
  <si>
    <t>慶弔・宴会その他</t>
  </si>
  <si>
    <t>②の額</t>
  </si>
  <si>
    <t>老人クラブ総会で承認された又は承認予定の予算案の内容と相違ありません。</t>
  </si>
  <si>
    <t>○</t>
    <phoneticPr fontId="5"/>
  </si>
  <si>
    <t>＝</t>
    <phoneticPr fontId="5"/>
  </si>
  <si>
    <t>【収　入】</t>
    <phoneticPr fontId="5"/>
  </si>
  <si>
    <t>40人~59人</t>
    <rPh sb="2" eb="3">
      <t>ニン</t>
    </rPh>
    <rPh sb="6" eb="7">
      <t>ニン</t>
    </rPh>
    <phoneticPr fontId="5"/>
  </si>
  <si>
    <t>30人～39人</t>
    <rPh sb="2" eb="3">
      <t>ニン</t>
    </rPh>
    <rPh sb="6" eb="7">
      <t>ニン</t>
    </rPh>
    <phoneticPr fontId="5"/>
  </si>
  <si>
    <t>60人～79人</t>
    <rPh sb="2" eb="3">
      <t>ニン</t>
    </rPh>
    <rPh sb="6" eb="7">
      <t>ニン</t>
    </rPh>
    <phoneticPr fontId="5"/>
  </si>
  <si>
    <t>80人～99人</t>
    <rPh sb="2" eb="3">
      <t>ニン</t>
    </rPh>
    <rPh sb="6" eb="7">
      <t>ニン</t>
    </rPh>
    <phoneticPr fontId="5"/>
  </si>
  <si>
    <t>100人～119人</t>
    <rPh sb="3" eb="4">
      <t>ニン</t>
    </rPh>
    <rPh sb="8" eb="9">
      <t>ニン</t>
    </rPh>
    <phoneticPr fontId="5"/>
  </si>
  <si>
    <t>120人～139人</t>
    <rPh sb="3" eb="4">
      <t>ニン</t>
    </rPh>
    <rPh sb="8" eb="9">
      <t>ニン</t>
    </rPh>
    <phoneticPr fontId="5"/>
  </si>
  <si>
    <t>140人～159人</t>
    <rPh sb="3" eb="4">
      <t>ニン</t>
    </rPh>
    <rPh sb="8" eb="9">
      <t>ニン</t>
    </rPh>
    <phoneticPr fontId="5"/>
  </si>
  <si>
    <t>160人～179人</t>
    <rPh sb="3" eb="4">
      <t>ニン</t>
    </rPh>
    <rPh sb="8" eb="9">
      <t>ニン</t>
    </rPh>
    <phoneticPr fontId="5"/>
  </si>
  <si>
    <t>180人～199人</t>
    <rPh sb="3" eb="4">
      <t>ニン</t>
    </rPh>
    <rPh sb="8" eb="9">
      <t>ニン</t>
    </rPh>
    <phoneticPr fontId="5"/>
  </si>
  <si>
    <t>200人～219人</t>
    <rPh sb="3" eb="4">
      <t>ニン</t>
    </rPh>
    <rPh sb="8" eb="9">
      <t>ニン</t>
    </rPh>
    <phoneticPr fontId="5"/>
  </si>
  <si>
    <t>220人～239人</t>
    <rPh sb="3" eb="4">
      <t>ニン</t>
    </rPh>
    <rPh sb="8" eb="9">
      <t>ニン</t>
    </rPh>
    <phoneticPr fontId="5"/>
  </si>
  <si>
    <t>240人～259人</t>
    <rPh sb="3" eb="4">
      <t>ニン</t>
    </rPh>
    <rPh sb="8" eb="9">
      <t>ニン</t>
    </rPh>
    <phoneticPr fontId="5"/>
  </si>
  <si>
    <t>260人～</t>
    <rPh sb="3" eb="4">
      <t>ニン</t>
    </rPh>
    <phoneticPr fontId="5"/>
  </si>
  <si>
    <r>
      <t>　　　　</t>
    </r>
    <r>
      <rPr>
        <sz val="11"/>
        <color theme="1"/>
        <rFont val="ＭＳ 明朝"/>
        <family val="1"/>
        <charset val="128"/>
      </rPr>
      <t>　　　　　　　　　　　　　　　　　　　</t>
    </r>
    <phoneticPr fontId="5"/>
  </si>
  <si>
    <t>会　　　　　　費</t>
    <phoneticPr fontId="5"/>
  </si>
  <si>
    <t>そ　　の　　他</t>
    <phoneticPr fontId="5"/>
  </si>
  <si>
    <t>運 営 費 補 助</t>
    <phoneticPr fontId="5"/>
  </si>
  <si>
    <r>
      <t>区　　　　</t>
    </r>
    <r>
      <rPr>
        <sz val="12"/>
        <color rgb="FF000000"/>
        <rFont val="ＭＳ 明朝"/>
        <family val="1"/>
        <charset val="128"/>
      </rPr>
      <t>分</t>
    </r>
  </si>
  <si>
    <t>◎正会員</t>
    <phoneticPr fontId="5"/>
  </si>
  <si>
    <t>◎賛助会員</t>
    <phoneticPr fontId="5"/>
  </si>
  <si>
    <t>◎他団体からの補助金・寄付金等</t>
    <phoneticPr fontId="5"/>
  </si>
  <si>
    <t>◎前年度からの繰越金</t>
    <phoneticPr fontId="5"/>
  </si>
  <si>
    <t>◎参加者負担金</t>
    <phoneticPr fontId="5"/>
  </si>
  <si>
    <t>◎預金利息等</t>
    <phoneticPr fontId="5"/>
  </si>
  <si>
    <t>◎正会員数等に応じた年額</t>
    <phoneticPr fontId="5"/>
  </si>
  <si>
    <t>◎広島市老人クラブ連合会加入による加算額</t>
    <phoneticPr fontId="5"/>
  </si>
  <si>
    <t>令和４年　４月１日　</t>
    <phoneticPr fontId="5"/>
  </si>
  <si>
    <r>
      <rPr>
        <b/>
        <sz val="20"/>
        <color theme="1"/>
        <rFont val="ＭＳ 明朝"/>
        <family val="1"/>
        <charset val="128"/>
      </rPr>
      <t>　　　　　　　</t>
    </r>
    <r>
      <rPr>
        <b/>
        <sz val="22"/>
        <color theme="1"/>
        <rFont val="ＭＳ ゴシック"/>
        <family val="3"/>
        <charset val="128"/>
      </rPr>
      <t>予　算　書</t>
    </r>
    <r>
      <rPr>
        <b/>
        <sz val="20"/>
        <color theme="1"/>
        <rFont val="ＭＳ 明朝"/>
        <family val="1"/>
        <charset val="128"/>
      </rPr>
      <t>　</t>
    </r>
    <r>
      <rPr>
        <b/>
        <sz val="11"/>
        <color theme="1"/>
        <rFont val="ＭＳ 明朝"/>
        <family val="1"/>
        <charset val="128"/>
      </rPr>
      <t>　　　</t>
    </r>
    <r>
      <rPr>
        <sz val="13"/>
        <color theme="1"/>
        <rFont val="ＭＳ 明朝"/>
        <family val="1"/>
        <charset val="128"/>
      </rPr>
      <t>（令和　年度）</t>
    </r>
    <rPh sb="7" eb="8">
      <t>ヨ</t>
    </rPh>
    <phoneticPr fontId="5"/>
  </si>
  <si>
    <t>備　　考</t>
    <rPh sb="0" eb="1">
      <t>ビ</t>
    </rPh>
    <rPh sb="3" eb="4">
      <t>コウ</t>
    </rPh>
    <phoneticPr fontId="5"/>
  </si>
  <si>
    <t>(入退会予定者等)</t>
    <phoneticPr fontId="5"/>
  </si>
  <si>
    <t>(名誉会員等)</t>
    <phoneticPr fontId="5"/>
  </si>
  <si>
    <t>←純然たるﾚｸﾘｴｰｼｮﾝ活動費（新年会，忘年会，花見，旅行等），
　市･区･学区老連会費，慶弔費，宴会その他</t>
    <phoneticPr fontId="5"/>
  </si>
  <si>
    <r>
      <rPr>
        <b/>
        <sz val="20"/>
        <color theme="1"/>
        <rFont val="ＭＳ 明朝"/>
        <family val="1"/>
        <charset val="128"/>
      </rPr>
      <t>　（記入例）　</t>
    </r>
    <r>
      <rPr>
        <b/>
        <sz val="22"/>
        <color theme="1"/>
        <rFont val="ＭＳ ゴシック"/>
        <family val="3"/>
        <charset val="128"/>
      </rPr>
      <t>予　算　書</t>
    </r>
    <r>
      <rPr>
        <b/>
        <sz val="20"/>
        <color theme="1"/>
        <rFont val="ＭＳ 明朝"/>
        <family val="1"/>
        <charset val="128"/>
      </rPr>
      <t>　</t>
    </r>
    <r>
      <rPr>
        <b/>
        <sz val="11"/>
        <color theme="1"/>
        <rFont val="ＭＳ 明朝"/>
        <family val="1"/>
        <charset val="128"/>
      </rPr>
      <t>　　　</t>
    </r>
    <r>
      <rPr>
        <sz val="13"/>
        <color theme="1"/>
        <rFont val="ＭＳ 明朝"/>
        <family val="1"/>
        <charset val="128"/>
      </rPr>
      <t>（令和４年度）</t>
    </r>
    <rPh sb="2" eb="5">
      <t>キニュウレイ</t>
    </rPh>
    <rPh sb="7" eb="8">
      <t>ヨ</t>
    </rPh>
    <phoneticPr fontId="5"/>
  </si>
  <si>
    <r>
      <t>　</t>
    </r>
    <r>
      <rPr>
        <u/>
        <sz val="12"/>
        <color theme="1"/>
        <rFont val="ＭＳ 明朝"/>
        <family val="1"/>
        <charset val="128"/>
      </rPr>
      <t>クラブ名　○○老人クラブ　　　　　　　会計担当　氏名　○○　○○　　　　　　</t>
    </r>
    <rPh sb="8" eb="10">
      <t>ロウジン</t>
    </rPh>
    <phoneticPr fontId="5"/>
  </si>
  <si>
    <t>月額</t>
    <rPh sb="0" eb="2">
      <t>ゲツガク</t>
    </rPh>
    <phoneticPr fontId="5"/>
  </si>
  <si>
    <t>×</t>
    <phoneticPr fontId="5"/>
  </si>
  <si>
    <t>◎</t>
    <phoneticPr fontId="5"/>
  </si>
  <si>
    <t>令和　年　　月　日　</t>
    <phoneticPr fontId="5"/>
  </si>
  <si>
    <r>
      <t>　</t>
    </r>
    <r>
      <rPr>
        <u/>
        <sz val="12"/>
        <color theme="1"/>
        <rFont val="ＭＳ 明朝"/>
        <family val="1"/>
        <charset val="128"/>
      </rPr>
      <t>クラブ名　　　　　　　　　　　　　　　会計担当　氏名　　　　　　　</t>
    </r>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</si>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</sst>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円&quot;;&quot;&quot;;&quot;&quot;"/>
    <numFmt numFmtId="177" formatCode="&quot;収入額と支出額が不一致！&quot;;&quot;収入額と支出額が不一致！&quot;;&quot;&quot;"/>
    <numFmt numFmtId="178" formatCode="#,###&quot;人&quot;;&quot;&quot;;#,##0&quot;人&quot;"/>
    <numFmt numFmtId="179" formatCode="#,###&quot;円&quot;;&quot;&quot;;#,##0&quot;円&quot;"/>
    <numFmt numFmtId="180" formatCode="#,###&quot;人&quot;;&quot;&quot;;&quot;&quot;"/>
    <numFmt numFmtId="181" formatCode="#,###&quot;か月&quot;"/>
  </numFmts>
  <fonts count="14"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12"/>
      <color theme="1"/>
      <name val="ＭＳ 明朝"/>
      <family val="1"/>
      <charset val="128"/>
    </font>
    <font>
      <u/>
      <sz val="12"/>
      <color theme="1"/>
      <name val="ＭＳ 明朝"/>
      <family val="1"/>
      <charset val="128"/>
    </font>
    <font>
      <sz val="6"/>
      <name val="游ゴシック"/>
      <family val="2"/>
      <charset val="128"/>
      <scheme val="minor"/>
    </font>
    <font>
      <b/>
      <sz val="20"/>
      <color theme="1"/>
      <name val="ＭＳ 明朝"/>
      <family val="1"/>
      <charset val="128"/>
    </font>
    <font>
      <b/>
      <sz val="11"/>
      <color theme="1"/>
      <name val="ＭＳ 明朝"/>
      <family val="1"/>
      <charset val="128"/>
    </font>
    <font>
      <b/>
      <sz val="14"/>
      <color theme="1"/>
      <name val="ＭＳ 明朝"/>
      <family val="1"/>
      <charset val="128"/>
    </font>
    <font>
      <sz val="12"/>
      <color rgb="FF000000"/>
      <name val="ＭＳ 明朝"/>
      <family val="1"/>
      <charset val="128"/>
    </font>
    <font>
      <b/>
      <sz val="22"/>
      <color theme="1"/>
      <name val="ＭＳ ゴシック"/>
      <family val="3"/>
      <charset val="128"/>
    </font>
    <font>
      <sz val="13"/>
      <color theme="1"/>
      <name val="ＭＳ 明朝"/>
      <family val="1"/>
      <charset val="128"/>
    </font>
    <font>
      <b/>
      <sz val="14"/>
      <color rgb="FFFF0000"/>
      <name val="ＭＳ 明朝"/>
      <family val="1"/>
      <charset val="128"/>
    </font>
    <font>
      <u/>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4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2" fillId="0" borderId="0" xfId="0" applyFont="1" applyAlignment="1">
      <alignment horizontal="justify" vertical="center"/>
    </xf>
    <xf numFmtId="0" fontId="2" fillId="0" borderId="0" xfId="0" applyFont="1">
      <alignment vertical="center"/>
    </xf>
    <xf numFmtId="0" fontId="3" fillId="0" borderId="0" xfId="0" applyFont="1" applyAlignment="1">
      <alignment horizontal="justify" vertical="center"/>
    </xf>
    <xf numFmtId="38" fontId="0" fillId="0" borderId="0" xfId="1" applyFont="1">
      <alignment vertical="center"/>
    </xf>
    <xf numFmtId="0" fontId="3" fillId="0" borderId="0" xfId="0" applyFont="1" applyAlignment="1">
      <alignment vertical="center"/>
    </xf>
    <xf numFmtId="0" fontId="3" fillId="0" borderId="0" xfId="0" applyFont="1" applyBorder="1" applyAlignment="1">
      <alignment horizontal="right" vertical="center" wrapText="1"/>
    </xf>
    <xf numFmtId="0" fontId="3" fillId="0" borderId="0" xfId="0" applyFont="1" applyBorder="1" applyAlignment="1">
      <alignment horizontal="center" vertical="center"/>
    </xf>
    <xf numFmtId="0" fontId="3" fillId="0" borderId="13" xfId="0" applyFont="1" applyBorder="1" applyAlignment="1">
      <alignment horizontal="right" vertical="center" wrapText="1"/>
    </xf>
    <xf numFmtId="0" fontId="3" fillId="0" borderId="12" xfId="0" applyFont="1" applyBorder="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textRotation="255" wrapText="1"/>
    </xf>
    <xf numFmtId="0" fontId="9" fillId="2" borderId="23" xfId="0" applyFont="1" applyFill="1" applyBorder="1" applyAlignment="1">
      <alignment horizontal="center" vertical="center" wrapText="1"/>
    </xf>
    <xf numFmtId="0" fontId="3" fillId="0" borderId="4" xfId="0" applyFont="1" applyBorder="1">
      <alignment vertical="center"/>
    </xf>
    <xf numFmtId="0" fontId="3" fillId="0" borderId="28" xfId="0" applyFont="1" applyBorder="1">
      <alignment vertical="center"/>
    </xf>
    <xf numFmtId="0" fontId="3" fillId="0" borderId="29" xfId="0" applyFont="1" applyBorder="1" applyAlignment="1">
      <alignment vertical="center" wrapText="1"/>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9" fillId="2" borderId="19" xfId="0" applyFont="1" applyFill="1" applyBorder="1" applyAlignment="1">
      <alignment horizontal="center" vertical="center" textRotation="255" wrapText="1"/>
    </xf>
    <xf numFmtId="0" fontId="9" fillId="2" borderId="23" xfId="0" applyFont="1" applyFill="1" applyBorder="1" applyAlignment="1">
      <alignment horizontal="center" vertical="center" wrapText="1"/>
    </xf>
    <xf numFmtId="0" fontId="9" fillId="2" borderId="18" xfId="0" applyFont="1" applyFill="1" applyBorder="1" applyAlignment="1">
      <alignment horizontal="center" vertical="center" wrapText="1"/>
    </xf>
    <xf numFmtId="176" fontId="4" fillId="0" borderId="0" xfId="0" applyNumberFormat="1" applyFont="1" applyBorder="1">
      <alignment vertical="center"/>
    </xf>
    <xf numFmtId="176" fontId="4" fillId="0" borderId="12" xfId="0" applyNumberFormat="1" applyFont="1" applyBorder="1">
      <alignment vertical="center"/>
    </xf>
    <xf numFmtId="3" fontId="0" fillId="0" borderId="0" xfId="0" applyNumberFormat="1">
      <alignment vertical="center"/>
    </xf>
    <xf numFmtId="176" fontId="2" fillId="0" borderId="0" xfId="0" applyNumberFormat="1" applyFont="1" applyAlignment="1">
      <alignment vertical="center" wrapText="1"/>
    </xf>
    <xf numFmtId="0" fontId="2" fillId="0" borderId="0" xfId="0" applyFont="1" applyAlignment="1">
      <alignment horizontal="center" vertical="center" wrapText="1"/>
    </xf>
    <xf numFmtId="176" fontId="4" fillId="0" borderId="0" xfId="0" applyNumberFormat="1" applyFont="1" applyFill="1" applyBorder="1">
      <alignment vertical="center"/>
    </xf>
    <xf numFmtId="0" fontId="2" fillId="2" borderId="15" xfId="0" applyFont="1" applyFill="1" applyBorder="1" applyAlignment="1">
      <alignment vertical="center" wrapText="1"/>
    </xf>
    <xf numFmtId="0" fontId="2" fillId="2" borderId="24" xfId="0" applyFont="1" applyFill="1" applyBorder="1" applyAlignment="1">
      <alignment vertical="center" wrapText="1"/>
    </xf>
    <xf numFmtId="0" fontId="2" fillId="2" borderId="0" xfId="0" applyFont="1" applyFill="1" applyBorder="1" applyAlignment="1">
      <alignment vertical="center"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17" xfId="0" applyFont="1" applyFill="1" applyBorder="1" applyAlignment="1">
      <alignment vertical="center" wrapText="1"/>
    </xf>
    <xf numFmtId="176" fontId="4" fillId="3" borderId="0" xfId="0" applyNumberFormat="1" applyFont="1" applyFill="1" applyBorder="1">
      <alignment vertical="center"/>
    </xf>
    <xf numFmtId="176" fontId="8" fillId="3" borderId="34" xfId="0" applyNumberFormat="1" applyFont="1" applyFill="1" applyBorder="1" applyAlignment="1">
      <alignment horizontal="right" vertical="center" wrapText="1"/>
    </xf>
    <xf numFmtId="178" fontId="4" fillId="3" borderId="0" xfId="0" applyNumberFormat="1" applyFont="1" applyFill="1" applyBorder="1" applyAlignment="1">
      <alignment horizontal="center" vertical="center" wrapText="1"/>
    </xf>
    <xf numFmtId="178" fontId="4" fillId="3" borderId="12" xfId="0" applyNumberFormat="1" applyFont="1" applyFill="1" applyBorder="1" applyAlignment="1">
      <alignment horizontal="center" vertical="center" wrapText="1"/>
    </xf>
    <xf numFmtId="179" fontId="4" fillId="3" borderId="0" xfId="0" applyNumberFormat="1" applyFont="1" applyFill="1" applyBorder="1" applyAlignment="1">
      <alignment horizontal="center" vertical="center"/>
    </xf>
    <xf numFmtId="179" fontId="4" fillId="3" borderId="12" xfId="0" applyNumberFormat="1" applyFont="1" applyFill="1" applyBorder="1" applyAlignment="1">
      <alignment horizontal="center" vertical="center"/>
    </xf>
    <xf numFmtId="179" fontId="4" fillId="3" borderId="15" xfId="0" applyNumberFormat="1" applyFont="1" applyFill="1" applyBorder="1">
      <alignment vertical="center"/>
    </xf>
    <xf numFmtId="179" fontId="4" fillId="3" borderId="0" xfId="0" applyNumberFormat="1" applyFont="1" applyFill="1" applyBorder="1">
      <alignment vertical="center"/>
    </xf>
    <xf numFmtId="176" fontId="0" fillId="0" borderId="0" xfId="1" applyNumberFormat="1" applyFont="1">
      <alignment vertical="center"/>
    </xf>
    <xf numFmtId="180" fontId="3" fillId="0" borderId="15" xfId="0" applyNumberFormat="1" applyFont="1" applyBorder="1">
      <alignment vertical="center"/>
    </xf>
    <xf numFmtId="181" fontId="13" fillId="3" borderId="0" xfId="0" applyNumberFormat="1" applyFont="1" applyFill="1" applyAlignment="1">
      <alignment horizontal="center" vertical="center" wrapText="1"/>
    </xf>
    <xf numFmtId="0" fontId="3" fillId="0" borderId="0" xfId="0" applyFont="1" applyAlignment="1">
      <alignment horizontal="left" vertical="center"/>
    </xf>
    <xf numFmtId="0" fontId="3" fillId="0" borderId="0" xfId="0" applyFont="1" applyBorder="1" applyAlignment="1">
      <alignment horizontal="left" vertical="center"/>
    </xf>
    <xf numFmtId="0" fontId="3" fillId="2" borderId="2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19" xfId="0" applyFont="1" applyFill="1" applyBorder="1" applyAlignment="1">
      <alignment horizontal="center" vertical="center" textRotation="255" wrapText="1"/>
    </xf>
    <xf numFmtId="0" fontId="9" fillId="2" borderId="23" xfId="0" applyFont="1" applyFill="1" applyBorder="1" applyAlignment="1">
      <alignment horizontal="center" vertical="center" wrapText="1"/>
    </xf>
    <xf numFmtId="176" fontId="8" fillId="3" borderId="32" xfId="0" applyNumberFormat="1" applyFont="1" applyFill="1" applyBorder="1" applyAlignment="1">
      <alignment horizontal="right" vertical="center" wrapText="1"/>
    </xf>
    <xf numFmtId="176" fontId="8" fillId="3" borderId="33" xfId="0" applyNumberFormat="1" applyFont="1" applyFill="1" applyBorder="1" applyAlignment="1">
      <alignment horizontal="right" vertical="center" wrapText="1"/>
    </xf>
    <xf numFmtId="0" fontId="3" fillId="0" borderId="38" xfId="0" applyFont="1" applyBorder="1" applyAlignment="1">
      <alignment horizontal="left" vertical="center" wrapText="1"/>
    </xf>
    <xf numFmtId="0" fontId="3" fillId="0" borderId="26"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176" fontId="3" fillId="0" borderId="9" xfId="0" applyNumberFormat="1" applyFont="1" applyBorder="1" applyAlignment="1">
      <alignment horizontal="right" vertical="center"/>
    </xf>
    <xf numFmtId="176" fontId="3" fillId="0" borderId="8" xfId="0" applyNumberFormat="1" applyFont="1" applyBorder="1" applyAlignment="1">
      <alignment horizontal="right" vertical="center"/>
    </xf>
    <xf numFmtId="176" fontId="3" fillId="0" borderId="10" xfId="0" applyNumberFormat="1" applyFont="1" applyBorder="1" applyAlignment="1">
      <alignment horizontal="right" vertical="center"/>
    </xf>
    <xf numFmtId="176" fontId="3" fillId="0" borderId="3" xfId="0" applyNumberFormat="1" applyFont="1" applyBorder="1" applyAlignment="1">
      <alignment horizontal="right" vertical="center"/>
    </xf>
    <xf numFmtId="0" fontId="9" fillId="2" borderId="35"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1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2" xfId="0" applyFont="1" applyFill="1" applyBorder="1" applyAlignment="1">
      <alignment horizontal="center" vertical="center" wrapText="1"/>
    </xf>
    <xf numFmtId="176" fontId="8" fillId="0" borderId="5" xfId="0" applyNumberFormat="1" applyFont="1" applyBorder="1" applyAlignment="1">
      <alignment horizontal="right" vertical="center" wrapText="1"/>
    </xf>
    <xf numFmtId="177" fontId="12" fillId="2" borderId="41" xfId="0" applyNumberFormat="1" applyFont="1" applyFill="1" applyBorder="1" applyAlignment="1">
      <alignment horizontal="center" vertical="center" wrapText="1"/>
    </xf>
    <xf numFmtId="177" fontId="12" fillId="2" borderId="15" xfId="0" applyNumberFormat="1" applyFont="1" applyFill="1" applyBorder="1" applyAlignment="1">
      <alignment horizontal="center" vertical="center" wrapText="1"/>
    </xf>
    <xf numFmtId="177" fontId="12" fillId="2" borderId="5" xfId="0" applyNumberFormat="1" applyFont="1" applyFill="1" applyBorder="1" applyAlignment="1">
      <alignment horizontal="center" vertical="center" wrapText="1"/>
    </xf>
    <xf numFmtId="177" fontId="12" fillId="2" borderId="0" xfId="0" applyNumberFormat="1" applyFont="1" applyFill="1" applyBorder="1" applyAlignment="1">
      <alignment horizontal="center" vertical="center" wrapText="1"/>
    </xf>
    <xf numFmtId="177" fontId="12" fillId="2" borderId="31" xfId="0" applyNumberFormat="1" applyFont="1" applyFill="1" applyBorder="1" applyAlignment="1">
      <alignment horizontal="center" vertical="center" wrapText="1"/>
    </xf>
    <xf numFmtId="177" fontId="12" fillId="2" borderId="12" xfId="0" applyNumberFormat="1" applyFont="1" applyFill="1" applyBorder="1" applyAlignment="1">
      <alignment horizontal="center" vertical="center" wrapText="1"/>
    </xf>
    <xf numFmtId="0" fontId="9" fillId="2" borderId="19" xfId="0" applyFont="1" applyFill="1" applyBorder="1" applyAlignment="1">
      <alignment horizontal="center" vertical="center" wrapText="1"/>
    </xf>
    <xf numFmtId="176" fontId="8" fillId="0" borderId="30" xfId="0" applyNumberFormat="1" applyFont="1" applyBorder="1" applyAlignment="1">
      <alignment horizontal="right" vertical="center" wrapText="1"/>
    </xf>
    <xf numFmtId="176" fontId="8" fillId="0" borderId="2" xfId="0" applyNumberFormat="1" applyFont="1" applyBorder="1" applyAlignment="1">
      <alignment horizontal="right" vertical="center" wrapText="1"/>
    </xf>
    <xf numFmtId="177" fontId="12" fillId="2" borderId="7" xfId="0" applyNumberFormat="1" applyFont="1" applyFill="1" applyBorder="1" applyAlignment="1">
      <alignment horizontal="center" vertical="center" wrapText="1"/>
    </xf>
    <xf numFmtId="177" fontId="12" fillId="2" borderId="9" xfId="0" applyNumberFormat="1" applyFont="1" applyFill="1" applyBorder="1" applyAlignment="1">
      <alignment horizontal="center" vertical="center" wrapText="1"/>
    </xf>
    <xf numFmtId="176" fontId="8" fillId="0" borderId="27" xfId="0" applyNumberFormat="1" applyFont="1" applyBorder="1" applyAlignment="1">
      <alignment horizontal="right" vertical="center" wrapText="1"/>
    </xf>
    <xf numFmtId="176" fontId="8" fillId="0" borderId="22" xfId="0" applyNumberFormat="1" applyFont="1" applyBorder="1" applyAlignment="1">
      <alignment horizontal="right" vertical="center" wrapText="1"/>
    </xf>
    <xf numFmtId="0" fontId="2" fillId="2" borderId="1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0" borderId="34" xfId="0" applyBorder="1" applyAlignment="1">
      <alignment horizontal="left" vertical="center"/>
    </xf>
    <xf numFmtId="0" fontId="0" fillId="0" borderId="21" xfId="0" applyBorder="1" applyAlignment="1">
      <alignment horizontal="left" vertical="center"/>
    </xf>
    <xf numFmtId="0" fontId="3" fillId="0" borderId="16" xfId="0" applyFont="1" applyBorder="1" applyAlignment="1">
      <alignment horizontal="left" vertical="center" wrapText="1"/>
    </xf>
    <xf numFmtId="0" fontId="3" fillId="0" borderId="0" xfId="0" applyFont="1" applyBorder="1" applyAlignment="1">
      <alignment horizontal="left" vertical="center" wrapText="1"/>
    </xf>
    <xf numFmtId="0" fontId="0" fillId="0" borderId="41" xfId="0" applyBorder="1" applyAlignment="1">
      <alignment horizontal="left" vertical="center"/>
    </xf>
    <xf numFmtId="0" fontId="0" fillId="0" borderId="24" xfId="0" applyBorder="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left" vertical="center" wrapText="1"/>
    </xf>
    <xf numFmtId="0" fontId="3" fillId="0" borderId="15" xfId="0" applyFont="1" applyBorder="1" applyAlignment="1">
      <alignment horizontal="left" vertical="center" wrapText="1"/>
    </xf>
    <xf numFmtId="0" fontId="7" fillId="0" borderId="0" xfId="0" applyFont="1" applyAlignment="1">
      <alignment horizontal="center" vertical="center"/>
    </xf>
    <xf numFmtId="0" fontId="3" fillId="2" borderId="18"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4" xfId="0" applyFont="1" applyFill="1" applyBorder="1" applyAlignment="1">
      <alignment horizontal="center" vertical="center" wrapText="1"/>
    </xf>
    <xf numFmtId="176" fontId="8" fillId="0" borderId="25" xfId="0" applyNumberFormat="1" applyFont="1" applyBorder="1" applyAlignment="1">
      <alignment horizontal="righ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2" fillId="0" borderId="34" xfId="0" applyFont="1" applyBorder="1" applyAlignment="1">
      <alignment horizontal="left" vertical="center"/>
    </xf>
    <xf numFmtId="0" fontId="2" fillId="0" borderId="21"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B4E0D-5ACA-460B-9919-AA4186605B68}">
  <dimension ref="A1:T38"/>
  <sheetViews>
    <sheetView view="pageBreakPreview" topLeftCell="C1" zoomScaleNormal="100" zoomScaleSheetLayoutView="100" workbookViewId="0">
      <selection activeCell="I17" sqref="I17"/>
    </sheetView>
  </sheetViews>
  <sheetFormatPr defaultRowHeight="18.75" x14ac:dyDescent="0.4"/>
  <cols>
    <col min="1" max="1" width="5.125" customWidth="1"/>
    <col min="2" max="2" width="16.875" customWidth="1"/>
    <col min="3" max="3" width="15.125" customWidth="1"/>
    <col min="4" max="4" width="4.75" customWidth="1"/>
    <col min="5" max="5" width="8.75" customWidth="1"/>
    <col min="6" max="6" width="4.5" customWidth="1"/>
    <col min="7" max="7" width="10.375" customWidth="1"/>
    <col min="8" max="8" width="2.375" customWidth="1"/>
    <col min="9" max="9" width="12.25" customWidth="1"/>
    <col min="10" max="10" width="1.5" customWidth="1"/>
    <col min="11" max="12" width="7.625" customWidth="1"/>
    <col min="16" max="16" width="13.5" bestFit="1" customWidth="1"/>
    <col min="17" max="17" width="8.875" bestFit="1" customWidth="1"/>
  </cols>
  <sheetData>
    <row r="1" spans="1:20" x14ac:dyDescent="0.4">
      <c r="A1" s="1" t="s">
        <v>0</v>
      </c>
    </row>
    <row r="2" spans="1:20" ht="25.5" x14ac:dyDescent="0.4">
      <c r="A2" s="106" t="s">
        <v>48</v>
      </c>
      <c r="B2" s="106"/>
      <c r="C2" s="106"/>
      <c r="D2" s="106"/>
      <c r="E2" s="106"/>
      <c r="F2" s="106"/>
      <c r="G2" s="106"/>
      <c r="H2" s="106"/>
      <c r="I2" s="106"/>
      <c r="J2" s="106"/>
      <c r="K2" s="106"/>
      <c r="L2" s="106"/>
    </row>
    <row r="3" spans="1:20" x14ac:dyDescent="0.4">
      <c r="A3" s="1"/>
      <c r="B3" s="2"/>
      <c r="C3" s="2"/>
      <c r="D3" s="2"/>
      <c r="E3" s="2"/>
      <c r="F3" s="2"/>
      <c r="G3" s="2"/>
      <c r="H3" s="2"/>
      <c r="I3" s="2"/>
      <c r="J3" s="2"/>
    </row>
    <row r="4" spans="1:20" x14ac:dyDescent="0.4">
      <c r="A4" s="45" t="s">
        <v>20</v>
      </c>
      <c r="B4" s="45"/>
      <c r="C4" s="2"/>
      <c r="D4" s="2"/>
      <c r="E4" s="2"/>
      <c r="F4" s="2"/>
      <c r="G4" s="2"/>
      <c r="H4" s="2"/>
      <c r="I4" s="2"/>
      <c r="J4" s="2"/>
      <c r="S4">
        <v>0</v>
      </c>
      <c r="T4" s="4">
        <v>0</v>
      </c>
    </row>
    <row r="5" spans="1:20" ht="29.25" customHeight="1" thickBot="1" x14ac:dyDescent="0.45">
      <c r="A5" s="107" t="s">
        <v>38</v>
      </c>
      <c r="B5" s="107"/>
      <c r="C5" s="20" t="s">
        <v>1</v>
      </c>
      <c r="D5" s="108" t="s">
        <v>2</v>
      </c>
      <c r="E5" s="108"/>
      <c r="F5" s="108"/>
      <c r="G5" s="108"/>
      <c r="H5" s="108"/>
      <c r="I5" s="108"/>
      <c r="J5" s="108"/>
      <c r="K5" s="50" t="s">
        <v>49</v>
      </c>
      <c r="L5" s="109"/>
      <c r="P5" t="s">
        <v>22</v>
      </c>
      <c r="Q5" s="41">
        <v>4500</v>
      </c>
      <c r="S5">
        <v>30</v>
      </c>
      <c r="T5" s="23">
        <v>4500</v>
      </c>
    </row>
    <row r="6" spans="1:20" x14ac:dyDescent="0.4">
      <c r="A6" s="57" t="s">
        <v>3</v>
      </c>
      <c r="B6" s="58" t="s">
        <v>35</v>
      </c>
      <c r="C6" s="110">
        <f>SUM(I7,G8,I11)</f>
        <v>0</v>
      </c>
      <c r="D6" s="62" t="s">
        <v>39</v>
      </c>
      <c r="E6" s="111"/>
      <c r="F6" s="111"/>
      <c r="G6" s="111"/>
      <c r="H6" s="111"/>
      <c r="I6" s="111"/>
      <c r="J6" s="112"/>
      <c r="K6" s="113"/>
      <c r="L6" s="114"/>
      <c r="P6" t="s">
        <v>21</v>
      </c>
      <c r="Q6" s="41">
        <v>5000</v>
      </c>
      <c r="S6">
        <v>40</v>
      </c>
      <c r="T6" s="4">
        <v>5000</v>
      </c>
    </row>
    <row r="7" spans="1:20" x14ac:dyDescent="0.4">
      <c r="A7" s="57"/>
      <c r="B7" s="58"/>
      <c r="C7" s="88"/>
      <c r="D7" s="6" t="s">
        <v>18</v>
      </c>
      <c r="E7" s="35"/>
      <c r="F7" s="7" t="s">
        <v>56</v>
      </c>
      <c r="G7" s="37"/>
      <c r="H7" s="7" t="s">
        <v>19</v>
      </c>
      <c r="I7" s="21">
        <f>E7*G7</f>
        <v>0</v>
      </c>
      <c r="J7" s="13"/>
      <c r="K7" s="113"/>
      <c r="L7" s="114"/>
      <c r="P7" t="s">
        <v>23</v>
      </c>
      <c r="Q7" s="41">
        <v>5500</v>
      </c>
      <c r="S7">
        <v>60</v>
      </c>
      <c r="T7" s="4">
        <v>5500</v>
      </c>
    </row>
    <row r="8" spans="1:20" x14ac:dyDescent="0.4">
      <c r="A8" s="57"/>
      <c r="B8" s="58"/>
      <c r="C8" s="88"/>
      <c r="D8" s="6" t="s">
        <v>18</v>
      </c>
      <c r="E8" s="35"/>
      <c r="F8" s="7" t="s">
        <v>60</v>
      </c>
      <c r="G8" s="37"/>
      <c r="H8" s="45" t="s">
        <v>50</v>
      </c>
      <c r="I8" s="45"/>
      <c r="J8" s="115"/>
      <c r="K8" s="113"/>
      <c r="L8" s="114"/>
      <c r="P8" t="s">
        <v>24</v>
      </c>
      <c r="Q8" s="41">
        <v>6000</v>
      </c>
      <c r="S8">
        <v>80</v>
      </c>
      <c r="T8" s="4">
        <v>6000</v>
      </c>
    </row>
    <row r="9" spans="1:20" ht="27" customHeight="1" x14ac:dyDescent="0.4">
      <c r="A9" s="57"/>
      <c r="B9" s="58"/>
      <c r="C9" s="88"/>
      <c r="D9" s="6" t="s">
        <v>18</v>
      </c>
      <c r="E9" s="35"/>
      <c r="F9" s="99" t="s">
        <v>51</v>
      </c>
      <c r="G9" s="99"/>
      <c r="H9" s="99"/>
      <c r="I9" s="99"/>
      <c r="J9" s="116"/>
      <c r="K9" s="113"/>
      <c r="L9" s="114"/>
      <c r="P9" t="s">
        <v>25</v>
      </c>
      <c r="Q9" s="41">
        <v>6500</v>
      </c>
      <c r="S9">
        <v>100</v>
      </c>
      <c r="T9" s="4">
        <v>6500</v>
      </c>
    </row>
    <row r="10" spans="1:20" x14ac:dyDescent="0.4">
      <c r="A10" s="57"/>
      <c r="B10" s="58"/>
      <c r="C10" s="88"/>
      <c r="D10" s="98" t="s">
        <v>40</v>
      </c>
      <c r="E10" s="99"/>
      <c r="F10" s="99"/>
      <c r="G10" s="99"/>
      <c r="H10" s="99"/>
      <c r="I10" s="99"/>
      <c r="J10" s="116"/>
      <c r="K10" s="113"/>
      <c r="L10" s="114"/>
      <c r="P10" t="s">
        <v>26</v>
      </c>
      <c r="Q10" s="41">
        <v>7000</v>
      </c>
      <c r="S10">
        <v>120</v>
      </c>
      <c r="T10" s="4">
        <v>7000</v>
      </c>
    </row>
    <row r="11" spans="1:20" x14ac:dyDescent="0.4">
      <c r="A11" s="57"/>
      <c r="B11" s="58"/>
      <c r="C11" s="88"/>
      <c r="D11" s="8" t="s">
        <v>18</v>
      </c>
      <c r="E11" s="36"/>
      <c r="F11" s="9" t="s">
        <v>56</v>
      </c>
      <c r="G11" s="38"/>
      <c r="H11" s="9" t="s">
        <v>19</v>
      </c>
      <c r="I11" s="22">
        <f>E11*G11</f>
        <v>0</v>
      </c>
      <c r="J11" s="14"/>
      <c r="K11" s="113"/>
      <c r="L11" s="114"/>
      <c r="P11" t="s">
        <v>27</v>
      </c>
      <c r="Q11" s="41">
        <v>7500</v>
      </c>
      <c r="S11">
        <v>140</v>
      </c>
      <c r="T11" s="4">
        <v>7500</v>
      </c>
    </row>
    <row r="12" spans="1:20" ht="23.1" customHeight="1" x14ac:dyDescent="0.4">
      <c r="A12" s="57"/>
      <c r="B12" s="58" t="s">
        <v>36</v>
      </c>
      <c r="C12" s="88">
        <f>SUM(I12:I16)</f>
        <v>0</v>
      </c>
      <c r="D12" s="104" t="s">
        <v>41</v>
      </c>
      <c r="E12" s="105"/>
      <c r="F12" s="105"/>
      <c r="G12" s="105"/>
      <c r="H12" s="105"/>
      <c r="I12" s="39"/>
      <c r="J12" s="13"/>
      <c r="K12" s="96"/>
      <c r="L12" s="97"/>
      <c r="P12" t="s">
        <v>28</v>
      </c>
      <c r="Q12" s="41">
        <v>8000</v>
      </c>
      <c r="S12">
        <v>160</v>
      </c>
      <c r="T12" s="4">
        <v>8000</v>
      </c>
    </row>
    <row r="13" spans="1:20" ht="23.1" customHeight="1" x14ac:dyDescent="0.4">
      <c r="A13" s="57"/>
      <c r="B13" s="58"/>
      <c r="C13" s="88"/>
      <c r="D13" s="98" t="s">
        <v>42</v>
      </c>
      <c r="E13" s="99"/>
      <c r="F13" s="99"/>
      <c r="G13" s="99"/>
      <c r="H13" s="99"/>
      <c r="I13" s="40"/>
      <c r="J13" s="13"/>
      <c r="K13" s="96"/>
      <c r="L13" s="97"/>
      <c r="P13" t="s">
        <v>29</v>
      </c>
      <c r="Q13" s="41">
        <v>8500</v>
      </c>
      <c r="S13">
        <v>180</v>
      </c>
      <c r="T13" s="4">
        <v>8500</v>
      </c>
    </row>
    <row r="14" spans="1:20" ht="23.1" customHeight="1" x14ac:dyDescent="0.4">
      <c r="A14" s="57"/>
      <c r="B14" s="58"/>
      <c r="C14" s="88"/>
      <c r="D14" s="98" t="s">
        <v>43</v>
      </c>
      <c r="E14" s="99"/>
      <c r="F14" s="99"/>
      <c r="G14" s="99"/>
      <c r="H14" s="99"/>
      <c r="I14" s="40"/>
      <c r="J14" s="13"/>
      <c r="K14" s="96"/>
      <c r="L14" s="97"/>
      <c r="P14" t="s">
        <v>30</v>
      </c>
      <c r="Q14" s="41">
        <v>9000</v>
      </c>
      <c r="S14">
        <v>200</v>
      </c>
      <c r="T14" s="4">
        <v>9000</v>
      </c>
    </row>
    <row r="15" spans="1:20" ht="23.1" customHeight="1" x14ac:dyDescent="0.4">
      <c r="A15" s="57"/>
      <c r="B15" s="58"/>
      <c r="C15" s="88"/>
      <c r="D15" s="98" t="s">
        <v>44</v>
      </c>
      <c r="E15" s="99"/>
      <c r="F15" s="99"/>
      <c r="G15" s="99"/>
      <c r="H15" s="99"/>
      <c r="I15" s="40"/>
      <c r="J15" s="13"/>
      <c r="K15" s="96"/>
      <c r="L15" s="97"/>
      <c r="P15" t="s">
        <v>31</v>
      </c>
      <c r="Q15" s="41">
        <v>9500</v>
      </c>
      <c r="S15">
        <v>220</v>
      </c>
      <c r="T15" s="4">
        <v>9500</v>
      </c>
    </row>
    <row r="16" spans="1:20" ht="23.1" customHeight="1" x14ac:dyDescent="0.4">
      <c r="A16" s="57"/>
      <c r="B16" s="58"/>
      <c r="C16" s="88"/>
      <c r="D16" s="98" t="s">
        <v>57</v>
      </c>
      <c r="E16" s="99"/>
      <c r="F16" s="99"/>
      <c r="G16" s="99"/>
      <c r="H16" s="99"/>
      <c r="I16" s="40"/>
      <c r="J16" s="14"/>
      <c r="K16" s="96"/>
      <c r="L16" s="97"/>
      <c r="P16" t="s">
        <v>32</v>
      </c>
      <c r="Q16" s="41">
        <v>10000</v>
      </c>
      <c r="S16">
        <v>240</v>
      </c>
      <c r="T16" s="4">
        <v>10000</v>
      </c>
    </row>
    <row r="17" spans="1:20" ht="18.75" customHeight="1" x14ac:dyDescent="0.4">
      <c r="A17" s="57" t="s">
        <v>4</v>
      </c>
      <c r="B17" s="58" t="s">
        <v>37</v>
      </c>
      <c r="C17" s="88">
        <f>SUM(I18,I20)</f>
        <v>0</v>
      </c>
      <c r="D17" s="104" t="s">
        <v>45</v>
      </c>
      <c r="E17" s="105"/>
      <c r="F17" s="105"/>
      <c r="G17" s="105"/>
      <c r="H17" s="105"/>
      <c r="I17" s="42">
        <f>SUM(E7:E9)</f>
        <v>0</v>
      </c>
      <c r="J17" s="13"/>
      <c r="K17" s="96"/>
      <c r="L17" s="97"/>
      <c r="P17" t="s">
        <v>33</v>
      </c>
      <c r="Q17" s="41">
        <v>10500</v>
      </c>
      <c r="S17">
        <v>260</v>
      </c>
      <c r="T17" s="4">
        <v>10500</v>
      </c>
    </row>
    <row r="18" spans="1:20" x14ac:dyDescent="0.4">
      <c r="A18" s="57"/>
      <c r="B18" s="58"/>
      <c r="C18" s="88"/>
      <c r="D18" s="2" t="s">
        <v>55</v>
      </c>
      <c r="E18" s="24">
        <f>VLOOKUP(I17,S4:T17,2,TRUE)</f>
        <v>0</v>
      </c>
      <c r="F18" s="25" t="s">
        <v>56</v>
      </c>
      <c r="G18" s="43"/>
      <c r="H18" s="7" t="s">
        <v>19</v>
      </c>
      <c r="I18" s="26">
        <f>E18*G18</f>
        <v>0</v>
      </c>
      <c r="J18" s="13"/>
      <c r="K18" s="96"/>
      <c r="L18" s="97"/>
    </row>
    <row r="19" spans="1:20" x14ac:dyDescent="0.4">
      <c r="A19" s="57"/>
      <c r="B19" s="58"/>
      <c r="C19" s="89"/>
      <c r="D19" s="98" t="s">
        <v>46</v>
      </c>
      <c r="E19" s="99"/>
      <c r="F19" s="99"/>
      <c r="G19" s="99"/>
      <c r="H19" s="99"/>
      <c r="I19" s="99"/>
      <c r="J19" s="13"/>
      <c r="K19" s="96"/>
      <c r="L19" s="97"/>
    </row>
    <row r="20" spans="1:20" ht="19.5" thickBot="1" x14ac:dyDescent="0.45">
      <c r="A20" s="57"/>
      <c r="B20" s="58"/>
      <c r="C20" s="15" t="s">
        <v>5</v>
      </c>
      <c r="D20" s="102"/>
      <c r="E20" s="103"/>
      <c r="F20" s="103"/>
      <c r="G20" s="103"/>
      <c r="H20" s="103"/>
      <c r="I20" s="33"/>
      <c r="J20" s="13"/>
      <c r="K20" s="100"/>
      <c r="L20" s="101"/>
    </row>
    <row r="21" spans="1:20" x14ac:dyDescent="0.4">
      <c r="A21" s="83" t="s">
        <v>6</v>
      </c>
      <c r="B21" s="58"/>
      <c r="C21" s="84">
        <f>SUM(C6:C19)</f>
        <v>0</v>
      </c>
      <c r="D21" s="86">
        <f>C21-C31</f>
        <v>0</v>
      </c>
      <c r="E21" s="87"/>
      <c r="F21" s="87"/>
      <c r="G21" s="87"/>
      <c r="H21" s="87"/>
      <c r="I21" s="87"/>
      <c r="J21" s="87"/>
      <c r="K21" s="90"/>
      <c r="L21" s="91"/>
    </row>
    <row r="22" spans="1:20" x14ac:dyDescent="0.4">
      <c r="A22" s="83"/>
      <c r="B22" s="58"/>
      <c r="C22" s="85"/>
      <c r="D22" s="79"/>
      <c r="E22" s="80"/>
      <c r="F22" s="80"/>
      <c r="G22" s="80"/>
      <c r="H22" s="80"/>
      <c r="I22" s="80"/>
      <c r="J22" s="80"/>
      <c r="K22" s="92"/>
      <c r="L22" s="93"/>
    </row>
    <row r="23" spans="1:20" ht="19.5" thickBot="1" x14ac:dyDescent="0.45">
      <c r="A23" s="83"/>
      <c r="B23" s="58"/>
      <c r="C23" s="16" t="s">
        <v>7</v>
      </c>
      <c r="D23" s="81"/>
      <c r="E23" s="82"/>
      <c r="F23" s="82"/>
      <c r="G23" s="82"/>
      <c r="H23" s="82"/>
      <c r="I23" s="82"/>
      <c r="J23" s="82"/>
      <c r="K23" s="94"/>
      <c r="L23" s="95"/>
    </row>
    <row r="24" spans="1:20" x14ac:dyDescent="0.4">
      <c r="A24" s="1"/>
      <c r="B24" s="2"/>
      <c r="C24" s="2"/>
      <c r="D24" s="2"/>
      <c r="E24" s="2"/>
      <c r="F24" s="2"/>
      <c r="G24" s="2"/>
      <c r="H24" s="2"/>
      <c r="I24" s="2"/>
      <c r="J24" s="2"/>
    </row>
    <row r="25" spans="1:20" x14ac:dyDescent="0.4">
      <c r="A25" s="45" t="s">
        <v>8</v>
      </c>
      <c r="B25" s="45"/>
      <c r="C25" s="2"/>
      <c r="D25" s="2"/>
      <c r="E25" s="2"/>
      <c r="F25" s="2"/>
      <c r="G25" s="2"/>
      <c r="H25" s="2"/>
      <c r="I25" s="2"/>
      <c r="J25" s="2"/>
    </row>
    <row r="26" spans="1:20" ht="12" customHeight="1" x14ac:dyDescent="0.4">
      <c r="A26" s="46" t="s">
        <v>9</v>
      </c>
      <c r="B26" s="47"/>
      <c r="C26" s="50" t="s">
        <v>1</v>
      </c>
      <c r="D26" s="52"/>
      <c r="E26" s="52"/>
      <c r="F26" s="52"/>
      <c r="G26" s="52"/>
      <c r="H26" s="52"/>
      <c r="I26" s="52"/>
      <c r="J26" s="52"/>
      <c r="K26" s="52"/>
      <c r="L26" s="53"/>
    </row>
    <row r="27" spans="1:20" ht="19.5" customHeight="1" thickBot="1" x14ac:dyDescent="0.45">
      <c r="A27" s="48"/>
      <c r="B27" s="49"/>
      <c r="C27" s="51"/>
      <c r="D27" s="54" t="s">
        <v>10</v>
      </c>
      <c r="E27" s="55"/>
      <c r="F27" s="55"/>
      <c r="G27" s="55"/>
      <c r="H27" s="55"/>
      <c r="I27" s="55"/>
      <c r="J27" s="55"/>
      <c r="K27" s="55"/>
      <c r="L27" s="56"/>
    </row>
    <row r="28" spans="1:20" ht="30.75" customHeight="1" x14ac:dyDescent="0.4">
      <c r="A28" s="57" t="s">
        <v>11</v>
      </c>
      <c r="B28" s="58" t="s">
        <v>12</v>
      </c>
      <c r="C28" s="59"/>
      <c r="D28" s="61" t="s">
        <v>13</v>
      </c>
      <c r="E28" s="62"/>
      <c r="F28" s="65">
        <f>C17</f>
        <v>0</v>
      </c>
      <c r="G28" s="65"/>
      <c r="H28" s="65"/>
      <c r="I28" s="65"/>
      <c r="J28" s="65"/>
      <c r="K28" s="65"/>
      <c r="L28" s="66"/>
    </row>
    <row r="29" spans="1:20" ht="27.75" customHeight="1" thickBot="1" x14ac:dyDescent="0.45">
      <c r="A29" s="57"/>
      <c r="B29" s="58"/>
      <c r="C29" s="60"/>
      <c r="D29" s="63"/>
      <c r="E29" s="64"/>
      <c r="F29" s="67"/>
      <c r="G29" s="67"/>
      <c r="H29" s="67"/>
      <c r="I29" s="67"/>
      <c r="J29" s="67"/>
      <c r="K29" s="67"/>
      <c r="L29" s="68"/>
    </row>
    <row r="30" spans="1:20" ht="72" customHeight="1" x14ac:dyDescent="0.4">
      <c r="A30" s="18" t="s">
        <v>14</v>
      </c>
      <c r="B30" s="19" t="s">
        <v>15</v>
      </c>
      <c r="C30" s="34">
        <v>0</v>
      </c>
      <c r="D30" s="69" t="s">
        <v>52</v>
      </c>
      <c r="E30" s="70"/>
      <c r="F30" s="70"/>
      <c r="G30" s="70"/>
      <c r="H30" s="70"/>
      <c r="I30" s="70"/>
      <c r="J30" s="70"/>
      <c r="K30" s="70"/>
      <c r="L30" s="71"/>
    </row>
    <row r="31" spans="1:20" x14ac:dyDescent="0.4">
      <c r="A31" s="50" t="s">
        <v>6</v>
      </c>
      <c r="B31" s="72"/>
      <c r="C31" s="76">
        <f>SUM(C28:C30)</f>
        <v>0</v>
      </c>
      <c r="D31" s="77">
        <f>C21-C31</f>
        <v>0</v>
      </c>
      <c r="E31" s="78"/>
      <c r="F31" s="78"/>
      <c r="G31" s="78"/>
      <c r="H31" s="78"/>
      <c r="I31" s="78"/>
      <c r="J31" s="27"/>
      <c r="K31" s="27"/>
      <c r="L31" s="28"/>
    </row>
    <row r="32" spans="1:20" x14ac:dyDescent="0.4">
      <c r="A32" s="51"/>
      <c r="B32" s="73"/>
      <c r="C32" s="76"/>
      <c r="D32" s="79"/>
      <c r="E32" s="80"/>
      <c r="F32" s="80"/>
      <c r="G32" s="80"/>
      <c r="H32" s="80"/>
      <c r="I32" s="80"/>
      <c r="J32" s="29"/>
      <c r="K32" s="29"/>
      <c r="L32" s="30"/>
    </row>
    <row r="33" spans="1:12" ht="19.5" thickBot="1" x14ac:dyDescent="0.45">
      <c r="A33" s="74"/>
      <c r="B33" s="75"/>
      <c r="C33" s="17" t="s">
        <v>16</v>
      </c>
      <c r="D33" s="81"/>
      <c r="E33" s="82"/>
      <c r="F33" s="82"/>
      <c r="G33" s="82"/>
      <c r="H33" s="82"/>
      <c r="I33" s="82"/>
      <c r="J33" s="31"/>
      <c r="K33" s="31"/>
      <c r="L33" s="32"/>
    </row>
    <row r="34" spans="1:12" x14ac:dyDescent="0.4">
      <c r="A34" s="3"/>
      <c r="B34" s="2"/>
      <c r="C34" s="2"/>
      <c r="D34" s="2"/>
      <c r="E34" s="2"/>
      <c r="F34" s="2"/>
      <c r="G34" s="2"/>
      <c r="H34" s="2"/>
      <c r="I34" s="2"/>
      <c r="J34" s="2"/>
    </row>
    <row r="35" spans="1:12" ht="24" customHeight="1" x14ac:dyDescent="0.4">
      <c r="A35" s="44" t="s">
        <v>17</v>
      </c>
      <c r="B35" s="44"/>
      <c r="C35" s="44"/>
      <c r="D35" s="44"/>
      <c r="E35" s="44"/>
      <c r="F35" s="44"/>
      <c r="G35" s="44"/>
      <c r="H35" s="44"/>
      <c r="I35" s="44"/>
      <c r="J35" s="44"/>
      <c r="K35" s="44"/>
      <c r="L35" s="44"/>
    </row>
    <row r="36" spans="1:12" x14ac:dyDescent="0.4">
      <c r="A36" s="5" t="s">
        <v>34</v>
      </c>
      <c r="B36" s="5" t="s">
        <v>58</v>
      </c>
      <c r="C36" s="5"/>
      <c r="D36" s="5"/>
      <c r="E36" s="5"/>
      <c r="F36" s="5"/>
      <c r="G36" s="5"/>
      <c r="H36" s="5"/>
      <c r="I36" s="5"/>
      <c r="J36" s="5"/>
    </row>
    <row r="37" spans="1:12" x14ac:dyDescent="0.4">
      <c r="A37" s="1"/>
      <c r="B37" s="2"/>
      <c r="C37" s="2"/>
      <c r="D37" s="2"/>
      <c r="E37" s="2"/>
      <c r="F37" s="2"/>
      <c r="G37" s="2"/>
      <c r="H37" s="2"/>
      <c r="I37" s="2"/>
      <c r="J37" s="2"/>
    </row>
    <row r="38" spans="1:12" x14ac:dyDescent="0.4">
      <c r="A38" s="44" t="s">
        <v>59</v>
      </c>
      <c r="B38" s="44"/>
      <c r="C38" s="44"/>
      <c r="D38" s="44"/>
      <c r="E38" s="44"/>
      <c r="F38" s="44"/>
      <c r="G38" s="44"/>
      <c r="H38" s="44"/>
      <c r="I38" s="44"/>
      <c r="J38" s="44"/>
      <c r="K38" s="44"/>
      <c r="L38" s="44"/>
    </row>
  </sheetData>
  <mergeCells count="48">
    <mergeCell ref="A6:A16"/>
    <mergeCell ref="B6:B11"/>
    <mergeCell ref="C6:C11"/>
    <mergeCell ref="D6:J6"/>
    <mergeCell ref="K6:L11"/>
    <mergeCell ref="H8:J8"/>
    <mergeCell ref="F9:J9"/>
    <mergeCell ref="D10:J10"/>
    <mergeCell ref="B12:B16"/>
    <mergeCell ref="C12:C16"/>
    <mergeCell ref="D12:H12"/>
    <mergeCell ref="A2:L2"/>
    <mergeCell ref="A4:B4"/>
    <mergeCell ref="A5:B5"/>
    <mergeCell ref="D5:J5"/>
    <mergeCell ref="K5:L5"/>
    <mergeCell ref="K21:L23"/>
    <mergeCell ref="K12:L16"/>
    <mergeCell ref="D13:H13"/>
    <mergeCell ref="D14:H14"/>
    <mergeCell ref="D15:H15"/>
    <mergeCell ref="D16:H16"/>
    <mergeCell ref="K17:L20"/>
    <mergeCell ref="D19:I19"/>
    <mergeCell ref="D20:H20"/>
    <mergeCell ref="D17:H17"/>
    <mergeCell ref="A21:B23"/>
    <mergeCell ref="C21:C22"/>
    <mergeCell ref="D21:J23"/>
    <mergeCell ref="A17:A20"/>
    <mergeCell ref="B17:B20"/>
    <mergeCell ref="C17:C19"/>
    <mergeCell ref="A38:L38"/>
    <mergeCell ref="A25:B25"/>
    <mergeCell ref="A26:B27"/>
    <mergeCell ref="C26:C27"/>
    <mergeCell ref="D26:L26"/>
    <mergeCell ref="D27:L27"/>
    <mergeCell ref="A28:A29"/>
    <mergeCell ref="B28:B29"/>
    <mergeCell ref="C28:C29"/>
    <mergeCell ref="D28:E29"/>
    <mergeCell ref="F28:L29"/>
    <mergeCell ref="D30:L30"/>
    <mergeCell ref="A31:B33"/>
    <mergeCell ref="C31:C32"/>
    <mergeCell ref="D31:I33"/>
    <mergeCell ref="A35:L35"/>
  </mergeCells>
  <phoneticPr fontId="5"/>
  <dataValidations count="2">
    <dataValidation type="list" allowBlank="1" showInputMessage="1" showErrorMessage="1" sqref="G18" xr:uid="{2862083A-7CFC-4765-BA8F-E639B0F3F3D8}">
      <formula1>"12,11,10,9,8,7,6,5,4,3,2,1"</formula1>
    </dataValidation>
    <dataValidation type="list" allowBlank="1" showInputMessage="1" showErrorMessage="1" sqref="I20" xr:uid="{5EAB9A37-E072-4E99-B2C7-0383A5CF1B98}">
      <formula1>"0,5000"</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AAD34-2232-4B79-9DBA-61BC62E8FB18}">
  <dimension ref="A1:T38"/>
  <sheetViews>
    <sheetView tabSelected="1" view="pageBreakPreview" topLeftCell="C1" zoomScaleNormal="100" zoomScaleSheetLayoutView="100" workbookViewId="0">
      <selection activeCell="D19" sqref="D19:I19"/>
    </sheetView>
  </sheetViews>
  <sheetFormatPr defaultRowHeight="18.75" x14ac:dyDescent="0.4"/>
  <cols>
    <col min="1" max="1" width="5.125" customWidth="1"/>
    <col min="2" max="2" width="16.875" customWidth="1"/>
    <col min="3" max="3" width="15.125" customWidth="1"/>
    <col min="4" max="4" width="4.75" customWidth="1"/>
    <col min="5" max="5" width="8.75" customWidth="1"/>
    <col min="6" max="6" width="4.5" customWidth="1"/>
    <col min="7" max="7" width="10.375" customWidth="1"/>
    <col min="8" max="8" width="2.375" customWidth="1"/>
    <col min="9" max="9" width="12.25" customWidth="1"/>
    <col min="10" max="10" width="1.5" customWidth="1"/>
    <col min="11" max="12" width="7.625" customWidth="1"/>
    <col min="16" max="16" width="13.5" bestFit="1" customWidth="1"/>
    <col min="17" max="17" width="8.875" bestFit="1" customWidth="1"/>
  </cols>
  <sheetData>
    <row r="1" spans="1:20" x14ac:dyDescent="0.4">
      <c r="A1" s="1" t="s">
        <v>0</v>
      </c>
    </row>
    <row r="2" spans="1:20" ht="25.5" x14ac:dyDescent="0.4">
      <c r="A2" s="106" t="s">
        <v>53</v>
      </c>
      <c r="B2" s="106"/>
      <c r="C2" s="106"/>
      <c r="D2" s="106"/>
      <c r="E2" s="106"/>
      <c r="F2" s="106"/>
      <c r="G2" s="106"/>
      <c r="H2" s="106"/>
      <c r="I2" s="106"/>
      <c r="J2" s="106"/>
      <c r="K2" s="106"/>
      <c r="L2" s="106"/>
    </row>
    <row r="3" spans="1:20" x14ac:dyDescent="0.4">
      <c r="A3" s="1"/>
      <c r="B3" s="2"/>
      <c r="C3" s="2"/>
      <c r="D3" s="2"/>
      <c r="E3" s="2"/>
      <c r="F3" s="2"/>
      <c r="G3" s="2"/>
      <c r="H3" s="2"/>
      <c r="I3" s="2"/>
      <c r="J3" s="2"/>
    </row>
    <row r="4" spans="1:20" x14ac:dyDescent="0.4">
      <c r="A4" s="45" t="s">
        <v>20</v>
      </c>
      <c r="B4" s="45"/>
      <c r="C4" s="2"/>
      <c r="D4" s="2"/>
      <c r="E4" s="2"/>
      <c r="F4" s="2"/>
      <c r="G4" s="2"/>
      <c r="H4" s="2"/>
      <c r="I4" s="2"/>
      <c r="J4" s="2"/>
      <c r="S4">
        <v>0</v>
      </c>
      <c r="T4" s="4">
        <v>0</v>
      </c>
    </row>
    <row r="5" spans="1:20" ht="29.25" customHeight="1" thickBot="1" x14ac:dyDescent="0.45">
      <c r="A5" s="107" t="s">
        <v>38</v>
      </c>
      <c r="B5" s="107"/>
      <c r="C5" s="10" t="s">
        <v>1</v>
      </c>
      <c r="D5" s="108" t="s">
        <v>2</v>
      </c>
      <c r="E5" s="108"/>
      <c r="F5" s="108"/>
      <c r="G5" s="108"/>
      <c r="H5" s="108"/>
      <c r="I5" s="108"/>
      <c r="J5" s="108"/>
      <c r="K5" s="50" t="s">
        <v>49</v>
      </c>
      <c r="L5" s="109"/>
      <c r="P5" t="s">
        <v>22</v>
      </c>
      <c r="Q5" s="41">
        <v>4500</v>
      </c>
      <c r="S5">
        <v>30</v>
      </c>
      <c r="T5" s="23">
        <v>4500</v>
      </c>
    </row>
    <row r="6" spans="1:20" x14ac:dyDescent="0.4">
      <c r="A6" s="57" t="s">
        <v>3</v>
      </c>
      <c r="B6" s="58" t="s">
        <v>35</v>
      </c>
      <c r="C6" s="110">
        <f>SUM(I7,G8,I11)</f>
        <v>89000</v>
      </c>
      <c r="D6" s="62" t="s">
        <v>39</v>
      </c>
      <c r="E6" s="111"/>
      <c r="F6" s="111"/>
      <c r="G6" s="111"/>
      <c r="H6" s="111"/>
      <c r="I6" s="111"/>
      <c r="J6" s="112"/>
      <c r="K6" s="113"/>
      <c r="L6" s="114"/>
      <c r="P6" t="s">
        <v>21</v>
      </c>
      <c r="Q6" s="41">
        <v>5000</v>
      </c>
      <c r="S6">
        <v>40</v>
      </c>
      <c r="T6" s="4">
        <v>5000</v>
      </c>
    </row>
    <row r="7" spans="1:20" x14ac:dyDescent="0.4">
      <c r="A7" s="57"/>
      <c r="B7" s="58"/>
      <c r="C7" s="88"/>
      <c r="D7" s="6" t="s">
        <v>18</v>
      </c>
      <c r="E7" s="35">
        <v>60</v>
      </c>
      <c r="F7" s="7" t="s">
        <v>56</v>
      </c>
      <c r="G7" s="37">
        <v>1200</v>
      </c>
      <c r="H7" s="7" t="s">
        <v>19</v>
      </c>
      <c r="I7" s="21">
        <f>E7*G7</f>
        <v>72000</v>
      </c>
      <c r="J7" s="13"/>
      <c r="K7" s="113"/>
      <c r="L7" s="114"/>
      <c r="P7" t="s">
        <v>23</v>
      </c>
      <c r="Q7" s="41">
        <v>5500</v>
      </c>
      <c r="S7">
        <v>60</v>
      </c>
      <c r="T7" s="4">
        <v>5500</v>
      </c>
    </row>
    <row r="8" spans="1:20" x14ac:dyDescent="0.4">
      <c r="A8" s="57"/>
      <c r="B8" s="58"/>
      <c r="C8" s="88"/>
      <c r="D8" s="6" t="s">
        <v>18</v>
      </c>
      <c r="E8" s="35">
        <v>5</v>
      </c>
      <c r="F8" s="7" t="s">
        <v>60</v>
      </c>
      <c r="G8" s="37">
        <v>5000</v>
      </c>
      <c r="H8" s="45" t="s">
        <v>50</v>
      </c>
      <c r="I8" s="45"/>
      <c r="J8" s="115"/>
      <c r="K8" s="113"/>
      <c r="L8" s="114"/>
      <c r="P8" t="s">
        <v>24</v>
      </c>
      <c r="Q8" s="41">
        <v>6000</v>
      </c>
      <c r="S8">
        <v>80</v>
      </c>
      <c r="T8" s="4">
        <v>6000</v>
      </c>
    </row>
    <row r="9" spans="1:20" ht="27" customHeight="1" x14ac:dyDescent="0.4">
      <c r="A9" s="57"/>
      <c r="B9" s="58"/>
      <c r="C9" s="88"/>
      <c r="D9" s="6" t="s">
        <v>18</v>
      </c>
      <c r="E9" s="35">
        <v>5</v>
      </c>
      <c r="F9" s="99" t="s">
        <v>51</v>
      </c>
      <c r="G9" s="99"/>
      <c r="H9" s="99"/>
      <c r="I9" s="99"/>
      <c r="J9" s="116"/>
      <c r="K9" s="113"/>
      <c r="L9" s="114"/>
      <c r="P9" t="s">
        <v>25</v>
      </c>
      <c r="Q9" s="41">
        <v>6500</v>
      </c>
      <c r="S9">
        <v>100</v>
      </c>
      <c r="T9" s="4">
        <v>6500</v>
      </c>
    </row>
    <row r="10" spans="1:20" x14ac:dyDescent="0.4">
      <c r="A10" s="57"/>
      <c r="B10" s="58"/>
      <c r="C10" s="88"/>
      <c r="D10" s="98" t="s">
        <v>40</v>
      </c>
      <c r="E10" s="99"/>
      <c r="F10" s="99"/>
      <c r="G10" s="99"/>
      <c r="H10" s="99"/>
      <c r="I10" s="99"/>
      <c r="J10" s="116"/>
      <c r="K10" s="113"/>
      <c r="L10" s="114"/>
      <c r="P10" t="s">
        <v>26</v>
      </c>
      <c r="Q10" s="41">
        <v>7000</v>
      </c>
      <c r="S10">
        <v>120</v>
      </c>
      <c r="T10" s="4">
        <v>7000</v>
      </c>
    </row>
    <row r="11" spans="1:20" x14ac:dyDescent="0.4">
      <c r="A11" s="57"/>
      <c r="B11" s="58"/>
      <c r="C11" s="88"/>
      <c r="D11" s="8" t="s">
        <v>18</v>
      </c>
      <c r="E11" s="36">
        <v>10</v>
      </c>
      <c r="F11" s="9" t="s">
        <v>56</v>
      </c>
      <c r="G11" s="38">
        <v>1200</v>
      </c>
      <c r="H11" s="9" t="s">
        <v>19</v>
      </c>
      <c r="I11" s="22">
        <f>E11*G11</f>
        <v>12000</v>
      </c>
      <c r="J11" s="14"/>
      <c r="K11" s="113"/>
      <c r="L11" s="114"/>
      <c r="P11" t="s">
        <v>27</v>
      </c>
      <c r="Q11" s="41">
        <v>7500</v>
      </c>
      <c r="S11">
        <v>140</v>
      </c>
      <c r="T11" s="4">
        <v>7500</v>
      </c>
    </row>
    <row r="12" spans="1:20" ht="23.1" customHeight="1" x14ac:dyDescent="0.4">
      <c r="A12" s="57"/>
      <c r="B12" s="58" t="s">
        <v>36</v>
      </c>
      <c r="C12" s="88">
        <f>SUM(I12:I16)</f>
        <v>95220</v>
      </c>
      <c r="D12" s="104" t="s">
        <v>41</v>
      </c>
      <c r="E12" s="105"/>
      <c r="F12" s="105"/>
      <c r="G12" s="105"/>
      <c r="H12" s="105"/>
      <c r="I12" s="39">
        <v>40000</v>
      </c>
      <c r="J12" s="13"/>
      <c r="K12" s="96"/>
      <c r="L12" s="97"/>
      <c r="P12" t="s">
        <v>28</v>
      </c>
      <c r="Q12" s="41">
        <v>8000</v>
      </c>
      <c r="S12">
        <v>160</v>
      </c>
      <c r="T12" s="4">
        <v>8000</v>
      </c>
    </row>
    <row r="13" spans="1:20" ht="23.1" customHeight="1" x14ac:dyDescent="0.4">
      <c r="A13" s="57"/>
      <c r="B13" s="58"/>
      <c r="C13" s="88"/>
      <c r="D13" s="98" t="s">
        <v>42</v>
      </c>
      <c r="E13" s="99"/>
      <c r="F13" s="99"/>
      <c r="G13" s="99"/>
      <c r="H13" s="99"/>
      <c r="I13" s="40">
        <v>11100</v>
      </c>
      <c r="J13" s="13"/>
      <c r="K13" s="96"/>
      <c r="L13" s="97"/>
      <c r="P13" t="s">
        <v>29</v>
      </c>
      <c r="Q13" s="41">
        <v>8500</v>
      </c>
      <c r="S13">
        <v>180</v>
      </c>
      <c r="T13" s="4">
        <v>8500</v>
      </c>
    </row>
    <row r="14" spans="1:20" ht="23.1" customHeight="1" x14ac:dyDescent="0.4">
      <c r="A14" s="57"/>
      <c r="B14" s="58"/>
      <c r="C14" s="88"/>
      <c r="D14" s="98" t="s">
        <v>43</v>
      </c>
      <c r="E14" s="99"/>
      <c r="F14" s="99"/>
      <c r="G14" s="99"/>
      <c r="H14" s="99"/>
      <c r="I14" s="40">
        <v>43500</v>
      </c>
      <c r="J14" s="13"/>
      <c r="K14" s="96"/>
      <c r="L14" s="97"/>
      <c r="P14" t="s">
        <v>30</v>
      </c>
      <c r="Q14" s="41">
        <v>9000</v>
      </c>
      <c r="S14">
        <v>200</v>
      </c>
      <c r="T14" s="4">
        <v>9000</v>
      </c>
    </row>
    <row r="15" spans="1:20" ht="23.1" customHeight="1" x14ac:dyDescent="0.4">
      <c r="A15" s="57"/>
      <c r="B15" s="58"/>
      <c r="C15" s="88"/>
      <c r="D15" s="98" t="s">
        <v>44</v>
      </c>
      <c r="E15" s="99"/>
      <c r="F15" s="99"/>
      <c r="G15" s="99"/>
      <c r="H15" s="99"/>
      <c r="I15" s="40">
        <v>620</v>
      </c>
      <c r="J15" s="13"/>
      <c r="K15" s="96"/>
      <c r="L15" s="97"/>
      <c r="P15" t="s">
        <v>31</v>
      </c>
      <c r="Q15" s="41">
        <v>9500</v>
      </c>
      <c r="S15">
        <v>220</v>
      </c>
      <c r="T15" s="4">
        <v>9500</v>
      </c>
    </row>
    <row r="16" spans="1:20" ht="23.1" customHeight="1" x14ac:dyDescent="0.4">
      <c r="A16" s="57"/>
      <c r="B16" s="58"/>
      <c r="C16" s="88"/>
      <c r="D16" s="98" t="s">
        <v>57</v>
      </c>
      <c r="E16" s="99"/>
      <c r="F16" s="99"/>
      <c r="G16" s="99"/>
      <c r="H16" s="99"/>
      <c r="I16" s="40"/>
      <c r="J16" s="14"/>
      <c r="K16" s="96"/>
      <c r="L16" s="97"/>
      <c r="P16" t="s">
        <v>32</v>
      </c>
      <c r="Q16" s="41">
        <v>10000</v>
      </c>
      <c r="S16">
        <v>240</v>
      </c>
      <c r="T16" s="4">
        <v>10000</v>
      </c>
    </row>
    <row r="17" spans="1:20" ht="18.75" customHeight="1" x14ac:dyDescent="0.4">
      <c r="A17" s="57" t="s">
        <v>4</v>
      </c>
      <c r="B17" s="58" t="s">
        <v>37</v>
      </c>
      <c r="C17" s="88">
        <f>SUM(I18,I20)</f>
        <v>71000</v>
      </c>
      <c r="D17" s="104" t="s">
        <v>45</v>
      </c>
      <c r="E17" s="105"/>
      <c r="F17" s="105"/>
      <c r="G17" s="105"/>
      <c r="H17" s="105"/>
      <c r="I17" s="42">
        <f>SUM(E7:E9)</f>
        <v>70</v>
      </c>
      <c r="J17" s="13"/>
      <c r="K17" s="96"/>
      <c r="L17" s="97"/>
      <c r="P17" t="s">
        <v>33</v>
      </c>
      <c r="Q17" s="41">
        <v>10500</v>
      </c>
      <c r="S17">
        <v>260</v>
      </c>
      <c r="T17" s="4">
        <v>10500</v>
      </c>
    </row>
    <row r="18" spans="1:20" x14ac:dyDescent="0.4">
      <c r="A18" s="57"/>
      <c r="B18" s="58"/>
      <c r="C18" s="88"/>
      <c r="D18" s="2" t="s">
        <v>55</v>
      </c>
      <c r="E18" s="24">
        <f>VLOOKUP(I17,S4:T17,2,TRUE)</f>
        <v>5500</v>
      </c>
      <c r="F18" s="25" t="s">
        <v>56</v>
      </c>
      <c r="G18" s="43">
        <v>12</v>
      </c>
      <c r="H18" s="7" t="s">
        <v>19</v>
      </c>
      <c r="I18" s="26">
        <f>E18*G18</f>
        <v>66000</v>
      </c>
      <c r="J18" s="13"/>
      <c r="K18" s="96"/>
      <c r="L18" s="97"/>
    </row>
    <row r="19" spans="1:20" x14ac:dyDescent="0.4">
      <c r="A19" s="57"/>
      <c r="B19" s="58"/>
      <c r="C19" s="89"/>
      <c r="D19" s="98" t="s">
        <v>46</v>
      </c>
      <c r="E19" s="99"/>
      <c r="F19" s="99"/>
      <c r="G19" s="99"/>
      <c r="H19" s="99"/>
      <c r="I19" s="99"/>
      <c r="J19" s="13"/>
      <c r="K19" s="96"/>
      <c r="L19" s="97"/>
    </row>
    <row r="20" spans="1:20" ht="19.5" thickBot="1" x14ac:dyDescent="0.45">
      <c r="A20" s="57"/>
      <c r="B20" s="58"/>
      <c r="C20" s="15" t="s">
        <v>5</v>
      </c>
      <c r="D20" s="102"/>
      <c r="E20" s="103"/>
      <c r="F20" s="103"/>
      <c r="G20" s="103"/>
      <c r="H20" s="103"/>
      <c r="I20" s="33">
        <v>5000</v>
      </c>
      <c r="J20" s="13"/>
      <c r="K20" s="100"/>
      <c r="L20" s="101"/>
    </row>
    <row r="21" spans="1:20" x14ac:dyDescent="0.4">
      <c r="A21" s="83" t="s">
        <v>6</v>
      </c>
      <c r="B21" s="58"/>
      <c r="C21" s="84">
        <f>SUM(C6:C19)</f>
        <v>255220</v>
      </c>
      <c r="D21" s="86">
        <f>C21-C31</f>
        <v>0</v>
      </c>
      <c r="E21" s="87"/>
      <c r="F21" s="87"/>
      <c r="G21" s="87"/>
      <c r="H21" s="87"/>
      <c r="I21" s="87"/>
      <c r="J21" s="87"/>
      <c r="K21" s="90"/>
      <c r="L21" s="91"/>
    </row>
    <row r="22" spans="1:20" x14ac:dyDescent="0.4">
      <c r="A22" s="83"/>
      <c r="B22" s="58"/>
      <c r="C22" s="85"/>
      <c r="D22" s="79"/>
      <c r="E22" s="80"/>
      <c r="F22" s="80"/>
      <c r="G22" s="80"/>
      <c r="H22" s="80"/>
      <c r="I22" s="80"/>
      <c r="J22" s="80"/>
      <c r="K22" s="92"/>
      <c r="L22" s="93"/>
    </row>
    <row r="23" spans="1:20" ht="19.5" thickBot="1" x14ac:dyDescent="0.45">
      <c r="A23" s="83"/>
      <c r="B23" s="58"/>
      <c r="C23" s="16" t="s">
        <v>7</v>
      </c>
      <c r="D23" s="81"/>
      <c r="E23" s="82"/>
      <c r="F23" s="82"/>
      <c r="G23" s="82"/>
      <c r="H23" s="82"/>
      <c r="I23" s="82"/>
      <c r="J23" s="82"/>
      <c r="K23" s="94"/>
      <c r="L23" s="95"/>
    </row>
    <row r="24" spans="1:20" x14ac:dyDescent="0.4">
      <c r="A24" s="1"/>
      <c r="B24" s="2"/>
      <c r="C24" s="2"/>
      <c r="D24" s="2"/>
      <c r="E24" s="2"/>
      <c r="F24" s="2"/>
      <c r="G24" s="2"/>
      <c r="H24" s="2"/>
      <c r="I24" s="2"/>
      <c r="J24" s="2"/>
    </row>
    <row r="25" spans="1:20" x14ac:dyDescent="0.4">
      <c r="A25" s="45" t="s">
        <v>8</v>
      </c>
      <c r="B25" s="45"/>
      <c r="C25" s="2"/>
      <c r="D25" s="2"/>
      <c r="E25" s="2"/>
      <c r="F25" s="2"/>
      <c r="G25" s="2"/>
      <c r="H25" s="2"/>
      <c r="I25" s="2"/>
      <c r="J25" s="2"/>
    </row>
    <row r="26" spans="1:20" ht="12" customHeight="1" x14ac:dyDescent="0.4">
      <c r="A26" s="46" t="s">
        <v>9</v>
      </c>
      <c r="B26" s="47"/>
      <c r="C26" s="50" t="s">
        <v>1</v>
      </c>
      <c r="D26" s="52"/>
      <c r="E26" s="52"/>
      <c r="F26" s="52"/>
      <c r="G26" s="52"/>
      <c r="H26" s="52"/>
      <c r="I26" s="52"/>
      <c r="J26" s="52"/>
      <c r="K26" s="52"/>
      <c r="L26" s="53"/>
    </row>
    <row r="27" spans="1:20" ht="19.5" customHeight="1" thickBot="1" x14ac:dyDescent="0.45">
      <c r="A27" s="48"/>
      <c r="B27" s="49"/>
      <c r="C27" s="51"/>
      <c r="D27" s="54" t="s">
        <v>10</v>
      </c>
      <c r="E27" s="55"/>
      <c r="F27" s="55"/>
      <c r="G27" s="55"/>
      <c r="H27" s="55"/>
      <c r="I27" s="55"/>
      <c r="J27" s="55"/>
      <c r="K27" s="55"/>
      <c r="L27" s="56"/>
    </row>
    <row r="28" spans="1:20" ht="30.75" customHeight="1" x14ac:dyDescent="0.4">
      <c r="A28" s="57" t="s">
        <v>11</v>
      </c>
      <c r="B28" s="58" t="s">
        <v>12</v>
      </c>
      <c r="C28" s="59">
        <v>195000</v>
      </c>
      <c r="D28" s="61" t="s">
        <v>13</v>
      </c>
      <c r="E28" s="62"/>
      <c r="F28" s="65">
        <f>C17</f>
        <v>71000</v>
      </c>
      <c r="G28" s="65"/>
      <c r="H28" s="65"/>
      <c r="I28" s="65"/>
      <c r="J28" s="65"/>
      <c r="K28" s="65"/>
      <c r="L28" s="66"/>
    </row>
    <row r="29" spans="1:20" ht="27.75" customHeight="1" thickBot="1" x14ac:dyDescent="0.45">
      <c r="A29" s="57"/>
      <c r="B29" s="58"/>
      <c r="C29" s="60"/>
      <c r="D29" s="63"/>
      <c r="E29" s="64"/>
      <c r="F29" s="67"/>
      <c r="G29" s="67"/>
      <c r="H29" s="67"/>
      <c r="I29" s="67"/>
      <c r="J29" s="67"/>
      <c r="K29" s="67"/>
      <c r="L29" s="68"/>
    </row>
    <row r="30" spans="1:20" ht="72" customHeight="1" x14ac:dyDescent="0.4">
      <c r="A30" s="11" t="s">
        <v>14</v>
      </c>
      <c r="B30" s="12" t="s">
        <v>15</v>
      </c>
      <c r="C30" s="34">
        <v>60220</v>
      </c>
      <c r="D30" s="69" t="s">
        <v>52</v>
      </c>
      <c r="E30" s="70"/>
      <c r="F30" s="70"/>
      <c r="G30" s="70"/>
      <c r="H30" s="70"/>
      <c r="I30" s="70"/>
      <c r="J30" s="70"/>
      <c r="K30" s="70"/>
      <c r="L30" s="71"/>
    </row>
    <row r="31" spans="1:20" x14ac:dyDescent="0.4">
      <c r="A31" s="50" t="s">
        <v>6</v>
      </c>
      <c r="B31" s="72"/>
      <c r="C31" s="76">
        <f>SUM(C28:C30)</f>
        <v>255220</v>
      </c>
      <c r="D31" s="77">
        <f>C21-C31</f>
        <v>0</v>
      </c>
      <c r="E31" s="78"/>
      <c r="F31" s="78"/>
      <c r="G31" s="78"/>
      <c r="H31" s="78"/>
      <c r="I31" s="78"/>
      <c r="J31" s="27"/>
      <c r="K31" s="27"/>
      <c r="L31" s="28"/>
    </row>
    <row r="32" spans="1:20" x14ac:dyDescent="0.4">
      <c r="A32" s="51"/>
      <c r="B32" s="73"/>
      <c r="C32" s="76"/>
      <c r="D32" s="79"/>
      <c r="E32" s="80"/>
      <c r="F32" s="80"/>
      <c r="G32" s="80"/>
      <c r="H32" s="80"/>
      <c r="I32" s="80"/>
      <c r="J32" s="29"/>
      <c r="K32" s="29"/>
      <c r="L32" s="30"/>
    </row>
    <row r="33" spans="1:12" ht="19.5" thickBot="1" x14ac:dyDescent="0.45">
      <c r="A33" s="74"/>
      <c r="B33" s="75"/>
      <c r="C33" s="17" t="s">
        <v>16</v>
      </c>
      <c r="D33" s="81"/>
      <c r="E33" s="82"/>
      <c r="F33" s="82"/>
      <c r="G33" s="82"/>
      <c r="H33" s="82"/>
      <c r="I33" s="82"/>
      <c r="J33" s="31"/>
      <c r="K33" s="31"/>
      <c r="L33" s="32"/>
    </row>
    <row r="34" spans="1:12" x14ac:dyDescent="0.4">
      <c r="A34" s="3"/>
      <c r="B34" s="2"/>
      <c r="C34" s="2"/>
      <c r="D34" s="2"/>
      <c r="E34" s="2"/>
      <c r="F34" s="2"/>
      <c r="G34" s="2"/>
      <c r="H34" s="2"/>
      <c r="I34" s="2"/>
      <c r="J34" s="2"/>
    </row>
    <row r="35" spans="1:12" ht="24" customHeight="1" x14ac:dyDescent="0.4">
      <c r="A35" s="44" t="s">
        <v>17</v>
      </c>
      <c r="B35" s="44"/>
      <c r="C35" s="44"/>
      <c r="D35" s="44"/>
      <c r="E35" s="44"/>
      <c r="F35" s="44"/>
      <c r="G35" s="44"/>
      <c r="H35" s="44"/>
      <c r="I35" s="44"/>
      <c r="J35" s="44"/>
      <c r="K35" s="44"/>
      <c r="L35" s="44"/>
    </row>
    <row r="36" spans="1:12" x14ac:dyDescent="0.4">
      <c r="A36" s="5" t="s">
        <v>34</v>
      </c>
      <c r="B36" s="5" t="s">
        <v>47</v>
      </c>
      <c r="C36" s="5"/>
      <c r="D36" s="5"/>
      <c r="E36" s="5"/>
      <c r="F36" s="5"/>
      <c r="G36" s="5"/>
      <c r="H36" s="5"/>
      <c r="I36" s="5"/>
      <c r="J36" s="5"/>
    </row>
    <row r="37" spans="1:12" x14ac:dyDescent="0.4">
      <c r="A37" s="1"/>
      <c r="B37" s="2"/>
      <c r="C37" s="2"/>
      <c r="D37" s="2"/>
      <c r="E37" s="2"/>
      <c r="F37" s="2"/>
      <c r="G37" s="2"/>
      <c r="H37" s="2"/>
      <c r="I37" s="2"/>
      <c r="J37" s="2"/>
    </row>
    <row r="38" spans="1:12" x14ac:dyDescent="0.4">
      <c r="A38" s="44" t="s">
        <v>54</v>
      </c>
      <c r="B38" s="44"/>
      <c r="C38" s="44"/>
      <c r="D38" s="44"/>
      <c r="E38" s="44"/>
      <c r="F38" s="44"/>
      <c r="G38" s="44"/>
      <c r="H38" s="44"/>
      <c r="I38" s="44"/>
      <c r="J38" s="44"/>
      <c r="K38" s="44"/>
      <c r="L38" s="44"/>
    </row>
  </sheetData>
  <mergeCells count="48">
    <mergeCell ref="A38:L38"/>
    <mergeCell ref="A25:B25"/>
    <mergeCell ref="A26:B27"/>
    <mergeCell ref="C26:C27"/>
    <mergeCell ref="D26:L26"/>
    <mergeCell ref="D27:L27"/>
    <mergeCell ref="A28:A29"/>
    <mergeCell ref="B28:B29"/>
    <mergeCell ref="C28:C29"/>
    <mergeCell ref="D28:E29"/>
    <mergeCell ref="F28:L29"/>
    <mergeCell ref="D31:I33"/>
    <mergeCell ref="D30:L30"/>
    <mergeCell ref="A31:B33"/>
    <mergeCell ref="C31:C32"/>
    <mergeCell ref="A35:L35"/>
    <mergeCell ref="A21:B23"/>
    <mergeCell ref="C21:C22"/>
    <mergeCell ref="D21:J23"/>
    <mergeCell ref="A17:A20"/>
    <mergeCell ref="B17:B20"/>
    <mergeCell ref="C17:C19"/>
    <mergeCell ref="D17:H17"/>
    <mergeCell ref="K21:L23"/>
    <mergeCell ref="K12:L16"/>
    <mergeCell ref="D13:H13"/>
    <mergeCell ref="D14:H14"/>
    <mergeCell ref="D15:H15"/>
    <mergeCell ref="K17:L20"/>
    <mergeCell ref="D19:I19"/>
    <mergeCell ref="D20:H20"/>
    <mergeCell ref="A2:L2"/>
    <mergeCell ref="A4:B4"/>
    <mergeCell ref="A5:B5"/>
    <mergeCell ref="D5:J5"/>
    <mergeCell ref="K5:L5"/>
    <mergeCell ref="A6:A16"/>
    <mergeCell ref="B6:B11"/>
    <mergeCell ref="C6:C11"/>
    <mergeCell ref="D6:J6"/>
    <mergeCell ref="K6:L11"/>
    <mergeCell ref="D16:H16"/>
    <mergeCell ref="H8:J8"/>
    <mergeCell ref="F9:J9"/>
    <mergeCell ref="D10:J10"/>
    <mergeCell ref="B12:B16"/>
    <mergeCell ref="C12:C16"/>
    <mergeCell ref="D12:H12"/>
  </mergeCells>
  <phoneticPr fontId="5"/>
  <dataValidations count="2">
    <dataValidation type="list" allowBlank="1" showInputMessage="1" showErrorMessage="1" sqref="I20" xr:uid="{10A3A40F-2682-4DA1-867E-B26DC89ED980}">
      <formula1>"0,5000"</formula1>
    </dataValidation>
    <dataValidation type="list" allowBlank="1" showInputMessage="1" showErrorMessage="1" sqref="G18" xr:uid="{27F652EA-ED13-419E-8474-94098D74E6AF}">
      <formula1>"12,11,10,9,8,7,6,5,4,3,2,1"</formula1>
    </dataValidation>
  </dataValidations>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予算書</vt:lpstr>
      <vt:lpstr>記入例</vt:lpstr>
      <vt:lpstr>記入例!Print_Area</vt:lpstr>
      <vt:lpstr>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2022-01-26T00:20:44Z</cp:lastPrinted>
  <dcterms:created xsi:type="dcterms:W3CDTF">2021-12-20T23:54:16Z</dcterms:created>
  <dcterms:modified xsi:type="dcterms:W3CDTF">2025-04-07T05:55:05Z</dcterms:modified>
</cp:coreProperties>
</file>