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7 R3年度フォルダ\06 事業者指定係\05 募集・選考\64 令和4年8月募集（第8期）\02 募集\02 【事業計画書（作業用）】\Ⅳ 特定施設入居者生活介護\"/>
    </mc:Choice>
  </mc:AlternateContent>
  <xr:revisionPtr revIDLastSave="0" documentId="13_ncr:1_{F644A421-3088-4A28-8E6C-D508BB488329}" xr6:coauthVersionLast="45" xr6:coauthVersionMax="45" xr10:uidLastSave="{00000000-0000-0000-0000-000000000000}"/>
  <bookViews>
    <workbookView xWindow="20370" yWindow="45" windowWidth="29040" windowHeight="1584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14" i="21" l="1"/>
  <c r="AZ14" i="21"/>
  <c r="AY14" i="21"/>
  <c r="BA14" i="10"/>
  <c r="AZ14" i="10"/>
  <c r="AY14" i="10"/>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AC225" i="21"/>
  <c r="O225" i="21"/>
  <c r="M225" i="21"/>
  <c r="AE224" i="21"/>
  <c r="AC224" i="21"/>
  <c r="O224" i="21"/>
  <c r="M224" i="21"/>
  <c r="AE223" i="21"/>
  <c r="AC223" i="21"/>
  <c r="O223" i="21"/>
  <c r="M223" i="21"/>
  <c r="AE222" i="21"/>
  <c r="AC222" i="21"/>
  <c r="O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47" i="19" l="1"/>
  <c r="L41" i="19"/>
  <c r="L11" i="16"/>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V62" i="10" l="1"/>
  <c r="AV42" i="10"/>
  <c r="AL20" i="10"/>
  <c r="AX20" i="10"/>
  <c r="AV20" i="10"/>
  <c r="AO20" i="10"/>
  <c r="AH20" i="10"/>
  <c r="AA20" i="10"/>
  <c r="AG20" i="10"/>
  <c r="AE20" i="10"/>
  <c r="X20" i="10"/>
  <c r="AS20" i="10"/>
  <c r="AC20"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<sst xmlns="http://schemas.openxmlformats.org/spreadsheetml/2006/main" count="1850" uniqueCount="282">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</sst>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zoomScale="70" zoomScaleNormal="70" zoomScaleSheetLayoutView="55" workbookViewId="0">
      <selection activeCell="AC6" sqref="AC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281</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4</v>
      </c>
      <c r="AD2" s="229"/>
      <c r="AE2" s="141" t="s">
        <v>28</v>
      </c>
      <c r="AF2" s="230">
        <f>IF(AC2=0,"",YEAR(DATE(2018+AC2,1,1)))</f>
        <v>2022</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v>36</v>
      </c>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222</v>
      </c>
      <c r="D12" s="255"/>
      <c r="E12" s="143"/>
      <c r="F12" s="144"/>
      <c r="G12" s="143"/>
      <c r="H12" s="144"/>
      <c r="I12" s="258" t="s">
        <v>223</v>
      </c>
      <c r="J12" s="259"/>
      <c r="K12" s="264" t="s">
        <v>224</v>
      </c>
      <c r="L12" s="241"/>
      <c r="M12" s="241"/>
      <c r="N12" s="255"/>
      <c r="O12" s="264" t="s">
        <v>225</v>
      </c>
      <c r="P12" s="241"/>
      <c r="Q12" s="241"/>
      <c r="R12" s="241"/>
      <c r="S12" s="255"/>
      <c r="T12" s="187"/>
      <c r="U12" s="187"/>
      <c r="V12" s="188"/>
      <c r="W12" s="267" t="s">
        <v>230</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226</v>
      </c>
      <c r="BE12" s="235"/>
      <c r="BF12" s="240" t="s">
        <v>227</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6</v>
      </c>
      <c r="X15" s="150">
        <f>WEEKDAY(DATE($AF$2,$AJ$2,2))</f>
        <v>7</v>
      </c>
      <c r="Y15" s="150">
        <f>WEEKDAY(DATE($AF$2,$AJ$2,3))</f>
        <v>1</v>
      </c>
      <c r="Z15" s="150">
        <f>WEEKDAY(DATE($AF$2,$AJ$2,4))</f>
        <v>2</v>
      </c>
      <c r="AA15" s="150">
        <f>WEEKDAY(DATE($AF$2,$AJ$2,5))</f>
        <v>3</v>
      </c>
      <c r="AB15" s="150">
        <f>WEEKDAY(DATE($AF$2,$AJ$2,6))</f>
        <v>4</v>
      </c>
      <c r="AC15" s="151">
        <f>WEEKDAY(DATE($AF$2,$AJ$2,7))</f>
        <v>5</v>
      </c>
      <c r="AD15" s="152">
        <f>WEEKDAY(DATE($AF$2,$AJ$2,8))</f>
        <v>6</v>
      </c>
      <c r="AE15" s="150">
        <f>WEEKDAY(DATE($AF$2,$AJ$2,9))</f>
        <v>7</v>
      </c>
      <c r="AF15" s="150">
        <f>WEEKDAY(DATE($AF$2,$AJ$2,10))</f>
        <v>1</v>
      </c>
      <c r="AG15" s="150">
        <f>WEEKDAY(DATE($AF$2,$AJ$2,11))</f>
        <v>2</v>
      </c>
      <c r="AH15" s="150">
        <f>WEEKDAY(DATE($AF$2,$AJ$2,12))</f>
        <v>3</v>
      </c>
      <c r="AI15" s="150">
        <f>WEEKDAY(DATE($AF$2,$AJ$2,13))</f>
        <v>4</v>
      </c>
      <c r="AJ15" s="151">
        <f>WEEKDAY(DATE($AF$2,$AJ$2,14))</f>
        <v>5</v>
      </c>
      <c r="AK15" s="152">
        <f>WEEKDAY(DATE($AF$2,$AJ$2,15))</f>
        <v>6</v>
      </c>
      <c r="AL15" s="150">
        <f>WEEKDAY(DATE($AF$2,$AJ$2,16))</f>
        <v>7</v>
      </c>
      <c r="AM15" s="150">
        <f>WEEKDAY(DATE($AF$2,$AJ$2,17))</f>
        <v>1</v>
      </c>
      <c r="AN15" s="150">
        <f>WEEKDAY(DATE($AF$2,$AJ$2,18))</f>
        <v>2</v>
      </c>
      <c r="AO15" s="150">
        <f>WEEKDAY(DATE($AF$2,$AJ$2,19))</f>
        <v>3</v>
      </c>
      <c r="AP15" s="150">
        <f>WEEKDAY(DATE($AF$2,$AJ$2,20))</f>
        <v>4</v>
      </c>
      <c r="AQ15" s="151">
        <f>WEEKDAY(DATE($AF$2,$AJ$2,21))</f>
        <v>5</v>
      </c>
      <c r="AR15" s="152">
        <f>WEEKDAY(DATE($AF$2,$AJ$2,22))</f>
        <v>6</v>
      </c>
      <c r="AS15" s="150">
        <f>WEEKDAY(DATE($AF$2,$AJ$2,23))</f>
        <v>7</v>
      </c>
      <c r="AT15" s="150">
        <f>WEEKDAY(DATE($AF$2,$AJ$2,24))</f>
        <v>1</v>
      </c>
      <c r="AU15" s="150">
        <f>WEEKDAY(DATE($AF$2,$AJ$2,25))</f>
        <v>2</v>
      </c>
      <c r="AV15" s="150">
        <f>WEEKDAY(DATE($AF$2,$AJ$2,26))</f>
        <v>3</v>
      </c>
      <c r="AW15" s="150">
        <f>WEEKDAY(DATE($AF$2,$AJ$2,27))</f>
        <v>4</v>
      </c>
      <c r="AX15" s="151">
        <f>WEEKDAY(DATE($AF$2,$AJ$2,28))</f>
        <v>5</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金</v>
      </c>
      <c r="X16" s="156" t="str">
        <f t="shared" ref="X16:AX16" si="0">IF(X15=1,"日",IF(X15=2,"月",IF(X15=3,"火",IF(X15=4,"水",IF(X15=5,"木",IF(X15=6,"金","土"))))))</f>
        <v>土</v>
      </c>
      <c r="Y16" s="156" t="str">
        <f t="shared" si="0"/>
        <v>日</v>
      </c>
      <c r="Z16" s="156" t="str">
        <f t="shared" si="0"/>
        <v>月</v>
      </c>
      <c r="AA16" s="156" t="str">
        <f t="shared" si="0"/>
        <v>火</v>
      </c>
      <c r="AB16" s="156" t="str">
        <f t="shared" si="0"/>
        <v>水</v>
      </c>
      <c r="AC16" s="157" t="str">
        <f t="shared" si="0"/>
        <v>木</v>
      </c>
      <c r="AD16" s="158" t="str">
        <f>IF(AD15=1,"日",IF(AD15=2,"月",IF(AD15=3,"火",IF(AD15=4,"水",IF(AD15=5,"木",IF(AD15=6,"金","土"))))))</f>
        <v>金</v>
      </c>
      <c r="AE16" s="156" t="str">
        <f t="shared" si="0"/>
        <v>土</v>
      </c>
      <c r="AF16" s="156" t="str">
        <f t="shared" si="0"/>
        <v>日</v>
      </c>
      <c r="AG16" s="156" t="str">
        <f t="shared" si="0"/>
        <v>月</v>
      </c>
      <c r="AH16" s="156" t="str">
        <f t="shared" si="0"/>
        <v>火</v>
      </c>
      <c r="AI16" s="156" t="str">
        <f t="shared" si="0"/>
        <v>水</v>
      </c>
      <c r="AJ16" s="157" t="str">
        <f t="shared" si="0"/>
        <v>木</v>
      </c>
      <c r="AK16" s="158" t="str">
        <f>IF(AK15=1,"日",IF(AK15=2,"月",IF(AK15=3,"火",IF(AK15=4,"水",IF(AK15=5,"木",IF(AK15=6,"金","土"))))))</f>
        <v>金</v>
      </c>
      <c r="AL16" s="156" t="str">
        <f t="shared" si="0"/>
        <v>土</v>
      </c>
      <c r="AM16" s="156" t="str">
        <f t="shared" si="0"/>
        <v>日</v>
      </c>
      <c r="AN16" s="156" t="str">
        <f t="shared" si="0"/>
        <v>月</v>
      </c>
      <c r="AO16" s="156" t="str">
        <f t="shared" si="0"/>
        <v>火</v>
      </c>
      <c r="AP16" s="156" t="str">
        <f t="shared" si="0"/>
        <v>水</v>
      </c>
      <c r="AQ16" s="157" t="str">
        <f t="shared" si="0"/>
        <v>木</v>
      </c>
      <c r="AR16" s="158" t="str">
        <f>IF(AR15=1,"日",IF(AR15=2,"月",IF(AR15=3,"火",IF(AR15=4,"水",IF(AR15=5,"木",IF(AR15=6,"金","土"))))))</f>
        <v>金</v>
      </c>
      <c r="AS16" s="156" t="str">
        <f t="shared" si="0"/>
        <v>土</v>
      </c>
      <c r="AT16" s="156" t="str">
        <f t="shared" si="0"/>
        <v>日</v>
      </c>
      <c r="AU16" s="156" t="str">
        <f t="shared" si="0"/>
        <v>月</v>
      </c>
      <c r="AV16" s="156" t="str">
        <f t="shared" si="0"/>
        <v>火</v>
      </c>
      <c r="AW16" s="156" t="str">
        <f t="shared" si="0"/>
        <v>水</v>
      </c>
      <c r="AX16" s="157" t="str">
        <f t="shared" si="0"/>
        <v>木</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239</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246</v>
      </c>
      <c r="P27" s="317"/>
      <c r="Q27" s="317"/>
      <c r="R27" s="317"/>
      <c r="S27" s="31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247</v>
      </c>
      <c r="P31" s="317"/>
      <c r="Q31" s="317"/>
      <c r="R31" s="317"/>
      <c r="S31" s="31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340" t="s">
        <v>198</v>
      </c>
      <c r="S88" s="341"/>
      <c r="T88" s="136"/>
      <c r="U88" s="136"/>
      <c r="V88" s="124"/>
      <c r="W88" s="124"/>
      <c r="X88" s="124"/>
      <c r="Y88" s="126"/>
      <c r="Z88" s="126"/>
      <c r="AA88" s="125" t="s">
        <v>127</v>
      </c>
      <c r="AB88" s="124"/>
      <c r="AC88" s="124"/>
      <c r="AD88" s="124"/>
      <c r="AE88" s="124"/>
      <c r="AF88" s="124"/>
      <c r="AG88" s="159" t="s">
        <v>197</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4"/>
  <sheetViews>
    <sheetView zoomScale="70" zoomScaleNormal="70"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277</v>
      </c>
      <c r="D49" s="85"/>
    </row>
    <row r="50" spans="3:4" x14ac:dyDescent="0.4">
      <c r="C50" s="85" t="s">
        <v>278</v>
      </c>
      <c r="D50" s="85"/>
    </row>
    <row r="51" spans="3:4" x14ac:dyDescent="0.4">
      <c r="C51" s="85" t="s">
        <v>279</v>
      </c>
      <c r="D51" s="85"/>
    </row>
    <row r="52" spans="3:4" x14ac:dyDescent="0.4">
      <c r="C52" s="85" t="s">
        <v>280</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zoomScale="70" zoomScaleNormal="70" zoomScaleSheetLayoutView="7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281</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4</v>
      </c>
      <c r="AD2" s="229"/>
      <c r="AE2" s="141" t="s">
        <v>28</v>
      </c>
      <c r="AF2" s="230">
        <f>IF(AC2=0,"",YEAR(DATE(2018+AC2,1,1)))</f>
        <v>2022</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251</v>
      </c>
      <c r="D12" s="255"/>
      <c r="E12" s="202"/>
      <c r="F12" s="199"/>
      <c r="G12" s="202"/>
      <c r="H12" s="199"/>
      <c r="I12" s="258" t="s">
        <v>252</v>
      </c>
      <c r="J12" s="259"/>
      <c r="K12" s="264" t="s">
        <v>253</v>
      </c>
      <c r="L12" s="241"/>
      <c r="M12" s="241"/>
      <c r="N12" s="255"/>
      <c r="O12" s="264" t="s">
        <v>254</v>
      </c>
      <c r="P12" s="241"/>
      <c r="Q12" s="241"/>
      <c r="R12" s="241"/>
      <c r="S12" s="255"/>
      <c r="T12" s="187"/>
      <c r="U12" s="187"/>
      <c r="V12" s="188"/>
      <c r="W12" s="267" t="s">
        <v>255</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256</v>
      </c>
      <c r="BE12" s="235"/>
      <c r="BF12" s="240" t="s">
        <v>257</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6</v>
      </c>
      <c r="X15" s="150">
        <f>WEEKDAY(DATE($AF$2,$AJ$2,2))</f>
        <v>7</v>
      </c>
      <c r="Y15" s="150">
        <f>WEEKDAY(DATE($AF$2,$AJ$2,3))</f>
        <v>1</v>
      </c>
      <c r="Z15" s="150">
        <f>WEEKDAY(DATE($AF$2,$AJ$2,4))</f>
        <v>2</v>
      </c>
      <c r="AA15" s="150">
        <f>WEEKDAY(DATE($AF$2,$AJ$2,5))</f>
        <v>3</v>
      </c>
      <c r="AB15" s="150">
        <f>WEEKDAY(DATE($AF$2,$AJ$2,6))</f>
        <v>4</v>
      </c>
      <c r="AC15" s="151">
        <f>WEEKDAY(DATE($AF$2,$AJ$2,7))</f>
        <v>5</v>
      </c>
      <c r="AD15" s="152">
        <f>WEEKDAY(DATE($AF$2,$AJ$2,8))</f>
        <v>6</v>
      </c>
      <c r="AE15" s="150">
        <f>WEEKDAY(DATE($AF$2,$AJ$2,9))</f>
        <v>7</v>
      </c>
      <c r="AF15" s="150">
        <f>WEEKDAY(DATE($AF$2,$AJ$2,10))</f>
        <v>1</v>
      </c>
      <c r="AG15" s="150">
        <f>WEEKDAY(DATE($AF$2,$AJ$2,11))</f>
        <v>2</v>
      </c>
      <c r="AH15" s="150">
        <f>WEEKDAY(DATE($AF$2,$AJ$2,12))</f>
        <v>3</v>
      </c>
      <c r="AI15" s="150">
        <f>WEEKDAY(DATE($AF$2,$AJ$2,13))</f>
        <v>4</v>
      </c>
      <c r="AJ15" s="151">
        <f>WEEKDAY(DATE($AF$2,$AJ$2,14))</f>
        <v>5</v>
      </c>
      <c r="AK15" s="152">
        <f>WEEKDAY(DATE($AF$2,$AJ$2,15))</f>
        <v>6</v>
      </c>
      <c r="AL15" s="150">
        <f>WEEKDAY(DATE($AF$2,$AJ$2,16))</f>
        <v>7</v>
      </c>
      <c r="AM15" s="150">
        <f>WEEKDAY(DATE($AF$2,$AJ$2,17))</f>
        <v>1</v>
      </c>
      <c r="AN15" s="150">
        <f>WEEKDAY(DATE($AF$2,$AJ$2,18))</f>
        <v>2</v>
      </c>
      <c r="AO15" s="150">
        <f>WEEKDAY(DATE($AF$2,$AJ$2,19))</f>
        <v>3</v>
      </c>
      <c r="AP15" s="150">
        <f>WEEKDAY(DATE($AF$2,$AJ$2,20))</f>
        <v>4</v>
      </c>
      <c r="AQ15" s="151">
        <f>WEEKDAY(DATE($AF$2,$AJ$2,21))</f>
        <v>5</v>
      </c>
      <c r="AR15" s="152">
        <f>WEEKDAY(DATE($AF$2,$AJ$2,22))</f>
        <v>6</v>
      </c>
      <c r="AS15" s="150">
        <f>WEEKDAY(DATE($AF$2,$AJ$2,23))</f>
        <v>7</v>
      </c>
      <c r="AT15" s="150">
        <f>WEEKDAY(DATE($AF$2,$AJ$2,24))</f>
        <v>1</v>
      </c>
      <c r="AU15" s="150">
        <f>WEEKDAY(DATE($AF$2,$AJ$2,25))</f>
        <v>2</v>
      </c>
      <c r="AV15" s="150">
        <f>WEEKDAY(DATE($AF$2,$AJ$2,26))</f>
        <v>3</v>
      </c>
      <c r="AW15" s="150">
        <f>WEEKDAY(DATE($AF$2,$AJ$2,27))</f>
        <v>4</v>
      </c>
      <c r="AX15" s="151">
        <f>WEEKDAY(DATE($AF$2,$AJ$2,28))</f>
        <v>5</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金</v>
      </c>
      <c r="X16" s="156" t="str">
        <f t="shared" ref="X16:AX16" si="0">IF(X15=1,"日",IF(X15=2,"月",IF(X15=3,"火",IF(X15=4,"水",IF(X15=5,"木",IF(X15=6,"金","土"))))))</f>
        <v>土</v>
      </c>
      <c r="Y16" s="156" t="str">
        <f t="shared" si="0"/>
        <v>日</v>
      </c>
      <c r="Z16" s="156" t="str">
        <f t="shared" si="0"/>
        <v>月</v>
      </c>
      <c r="AA16" s="156" t="str">
        <f t="shared" si="0"/>
        <v>火</v>
      </c>
      <c r="AB16" s="156" t="str">
        <f t="shared" si="0"/>
        <v>水</v>
      </c>
      <c r="AC16" s="157" t="str">
        <f t="shared" si="0"/>
        <v>木</v>
      </c>
      <c r="AD16" s="158" t="str">
        <f>IF(AD15=1,"日",IF(AD15=2,"月",IF(AD15=3,"火",IF(AD15=4,"水",IF(AD15=5,"木",IF(AD15=6,"金","土"))))))</f>
        <v>金</v>
      </c>
      <c r="AE16" s="156" t="str">
        <f t="shared" si="0"/>
        <v>土</v>
      </c>
      <c r="AF16" s="156" t="str">
        <f t="shared" si="0"/>
        <v>日</v>
      </c>
      <c r="AG16" s="156" t="str">
        <f t="shared" si="0"/>
        <v>月</v>
      </c>
      <c r="AH16" s="156" t="str">
        <f t="shared" si="0"/>
        <v>火</v>
      </c>
      <c r="AI16" s="156" t="str">
        <f t="shared" si="0"/>
        <v>水</v>
      </c>
      <c r="AJ16" s="157" t="str">
        <f t="shared" si="0"/>
        <v>木</v>
      </c>
      <c r="AK16" s="158" t="str">
        <f>IF(AK15=1,"日",IF(AK15=2,"月",IF(AK15=3,"火",IF(AK15=4,"水",IF(AK15=5,"木",IF(AK15=6,"金","土"))))))</f>
        <v>金</v>
      </c>
      <c r="AL16" s="156" t="str">
        <f t="shared" si="0"/>
        <v>土</v>
      </c>
      <c r="AM16" s="156" t="str">
        <f t="shared" si="0"/>
        <v>日</v>
      </c>
      <c r="AN16" s="156" t="str">
        <f t="shared" si="0"/>
        <v>月</v>
      </c>
      <c r="AO16" s="156" t="str">
        <f t="shared" si="0"/>
        <v>火</v>
      </c>
      <c r="AP16" s="156" t="str">
        <f t="shared" si="0"/>
        <v>水</v>
      </c>
      <c r="AQ16" s="157" t="str">
        <f t="shared" si="0"/>
        <v>木</v>
      </c>
      <c r="AR16" s="158" t="str">
        <f>IF(AR15=1,"日",IF(AR15=2,"月",IF(AR15=3,"火",IF(AR15=4,"水",IF(AR15=5,"木",IF(AR15=6,"金","土"))))))</f>
        <v>金</v>
      </c>
      <c r="AS16" s="156" t="str">
        <f t="shared" si="0"/>
        <v>土</v>
      </c>
      <c r="AT16" s="156" t="str">
        <f t="shared" si="0"/>
        <v>日</v>
      </c>
      <c r="AU16" s="156" t="str">
        <f t="shared" si="0"/>
        <v>月</v>
      </c>
      <c r="AV16" s="156" t="str">
        <f t="shared" si="0"/>
        <v>火</v>
      </c>
      <c r="AW16" s="156" t="str">
        <f t="shared" si="0"/>
        <v>水</v>
      </c>
      <c r="AX16" s="157" t="str">
        <f t="shared" si="0"/>
        <v>木</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340" t="s">
        <v>198</v>
      </c>
      <c r="S228" s="341"/>
      <c r="T228" s="136"/>
      <c r="U228" s="136"/>
      <c r="V228" s="124"/>
      <c r="W228" s="124"/>
      <c r="X228" s="124"/>
      <c r="Y228" s="126"/>
      <c r="Z228" s="126"/>
      <c r="AA228" s="125" t="s">
        <v>127</v>
      </c>
      <c r="AB228" s="124"/>
      <c r="AC228" s="124"/>
      <c r="AD228" s="124"/>
      <c r="AE228" s="124"/>
      <c r="AF228" s="124"/>
      <c r="AG228" s="159" t="s">
        <v>197</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0" zoomScaleNormal="70"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277</v>
      </c>
      <c r="D49" s="85"/>
    </row>
    <row r="50" spans="3:4" x14ac:dyDescent="0.4">
      <c r="C50" s="85" t="s">
        <v>278</v>
      </c>
      <c r="D50" s="85"/>
    </row>
    <row r="51" spans="3:4" x14ac:dyDescent="0.4">
      <c r="C51" s="85" t="s">
        <v>279</v>
      </c>
      <c r="D51" s="85"/>
    </row>
    <row r="52" spans="3:4" x14ac:dyDescent="0.4">
      <c r="C52" s="85" t="s">
        <v>280</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2021-03-25T07:46:45Z</cp:lastPrinted>
  <dcterms:created xsi:type="dcterms:W3CDTF">2020-01-28T01:12:50Z</dcterms:created>
  <dcterms:modified xsi:type="dcterms:W3CDTF">2022-07-27T08:34:03Z</dcterms:modified>
</cp:coreProperties>
</file>