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bookViews>
    <workbookView xWindow="0" yWindow="0" windowWidth="20490" windowHeight="7530"/>
  </bookViews>
  <sheets>
    <sheet name="別紙４（施設内療養チェックリスト）" sheetId="13" r:id="rId1"/>
    <sheet name="参考①-1割増賃金、手当　" sheetId="21" r:id="rId2"/>
    <sheet name="参考①-1入力用シート" sheetId="22" r:id="rId3"/>
    <sheet name="参考①-2（給与）" sheetId="10" r:id="rId4"/>
    <sheet name="参考②" sheetId="4" r:id="rId5"/>
    <sheet name="対象外経費" sheetId="18" r:id="rId6"/>
    <sheet name="参考③-1施設内療養費（9月30日以前）" sheetId="9" r:id="rId7"/>
    <sheet name="参考③-2施設内療養費（９月から10月をまたぐ場合）" sheetId="19" r:id="rId8"/>
    <sheet name="参考③-3施設内療養費 (10月１日以降)" sheetId="20" r:id="rId9"/>
    <sheet name="参考④" sheetId="17" r:id="rId10"/>
  </sheets>
  <externalReferences>
    <externalReference r:id="rId11"/>
  </externalReferences>
  <definedNames>
    <definedName name="_xlnm._FilterDatabase" localSheetId="4" hidden="1">参考②!$C$1:$C$42</definedName>
    <definedName name="_xlnm.Print_Area" localSheetId="6">'参考③-1施設内療養費（9月30日以前）'!$A$1:$AX$64</definedName>
    <definedName name="_xlnm.Print_Area" localSheetId="7">'参考③-2施設内療養費（９月から10月をまたぐ場合）'!$A$1:$AP$62</definedName>
    <definedName name="_xlnm.Print_Area" localSheetId="8">'参考③-3施設内療養費 (10月１日以降)'!$A$1:$AE$57</definedName>
    <definedName name="_xlnm.Print_Area" localSheetId="9">参考④!$A$1:$C$22</definedName>
    <definedName name="_xlnm.Print_Area" localSheetId="0">'別紙４（施設内療養チェックリスト）'!$A$1:$AJ$38</definedName>
    <definedName name="まるばつ">[1]リスト・集計用!$A$2:$A$3</definedName>
    <definedName name="個人コード表" localSheetId="1">#REF!</definedName>
    <definedName name="個人コード表" localSheetId="8">#REF!</definedName>
    <definedName name="個人コード表" localSheetId="9">#REF!</definedName>
    <definedName name="個人コード表" localSheetId="5">#REF!</definedName>
    <definedName name="個人コード表">#REF!</definedName>
  </definedNames>
  <calcPr calcId="162913"/>
</workbook>
</file>

<file path=xl/calcChain.xml><?xml version="1.0" encoding="utf-8"?>
<calcChain xmlns="http://schemas.openxmlformats.org/spreadsheetml/2006/main">
  <c r="H39" i="4" l="1"/>
  <c r="AO34" i="9"/>
  <c r="AE24" i="20"/>
  <c r="AE25" i="20"/>
  <c r="AD25" i="20"/>
  <c r="AE23" i="20"/>
  <c r="AE22" i="20"/>
  <c r="AE21" i="20"/>
  <c r="AE20" i="20"/>
  <c r="AE19" i="20"/>
  <c r="AE18" i="20"/>
  <c r="AE17" i="20"/>
  <c r="AE16" i="20"/>
  <c r="AE15" i="20"/>
  <c r="AE14" i="20"/>
  <c r="AE13" i="20"/>
  <c r="X30" i="19"/>
  <c r="Y26" i="19"/>
  <c r="Y25" i="19"/>
  <c r="Y24" i="19"/>
  <c r="Y23" i="19"/>
  <c r="Y22" i="19"/>
  <c r="Y21" i="19"/>
  <c r="Y20" i="19"/>
  <c r="Y19" i="19"/>
  <c r="Y18" i="19"/>
  <c r="Y17" i="19"/>
  <c r="Y16" i="19"/>
  <c r="Y15" i="19"/>
  <c r="Y14" i="19"/>
  <c r="Y13" i="19"/>
  <c r="X28" i="19"/>
  <c r="Y28" i="19"/>
  <c r="W28" i="19"/>
  <c r="W27" i="19"/>
  <c r="V28" i="19"/>
  <c r="V27" i="19"/>
  <c r="U27" i="19"/>
  <c r="T27" i="19"/>
  <c r="X26" i="19"/>
  <c r="X25" i="19"/>
  <c r="X24" i="19"/>
  <c r="X23" i="19"/>
  <c r="X22" i="19"/>
  <c r="X21" i="19"/>
  <c r="X20" i="19"/>
  <c r="X19" i="19"/>
  <c r="X18" i="19"/>
  <c r="X17" i="19"/>
  <c r="X16" i="19"/>
  <c r="X15" i="19"/>
  <c r="X14" i="19"/>
  <c r="X13" i="19"/>
  <c r="X27" i="19" s="1"/>
  <c r="W26" i="19"/>
  <c r="W25" i="19"/>
  <c r="W24" i="19"/>
  <c r="W23" i="19"/>
  <c r="W22" i="19"/>
  <c r="W21" i="19"/>
  <c r="W20" i="19"/>
  <c r="W19" i="19"/>
  <c r="W18" i="19"/>
  <c r="W17" i="19"/>
  <c r="W16" i="19"/>
  <c r="W15" i="19"/>
  <c r="W14" i="19"/>
  <c r="V26" i="19"/>
  <c r="V25" i="19"/>
  <c r="V24" i="19"/>
  <c r="V23" i="19"/>
  <c r="V22" i="19"/>
  <c r="V21" i="19"/>
  <c r="V20" i="19"/>
  <c r="V19" i="19"/>
  <c r="V18" i="19"/>
  <c r="V17" i="19"/>
  <c r="V16" i="19"/>
  <c r="V15" i="19"/>
  <c r="V14" i="19"/>
  <c r="W13" i="19"/>
  <c r="V13" i="19"/>
  <c r="Y24" i="10"/>
  <c r="Y23" i="10"/>
  <c r="AA23" i="10" s="1"/>
  <c r="Y22" i="10"/>
  <c r="Y21" i="10"/>
  <c r="Y20" i="10"/>
  <c r="Y19" i="10"/>
  <c r="AA19" i="10" s="1"/>
  <c r="Y18" i="10"/>
  <c r="Y17" i="10"/>
  <c r="AA17" i="10" s="1"/>
  <c r="Y16" i="10"/>
  <c r="Y15" i="10"/>
  <c r="Y14" i="10"/>
  <c r="Y13" i="10"/>
  <c r="Y12" i="10"/>
  <c r="Y11" i="10"/>
  <c r="AA11" i="10" s="1"/>
  <c r="Y10" i="10"/>
  <c r="Y9" i="10"/>
  <c r="Y8" i="10"/>
  <c r="Y7" i="10"/>
  <c r="Y6" i="10"/>
  <c r="AA6" i="10" s="1"/>
  <c r="AA24" i="10"/>
  <c r="AA22" i="10"/>
  <c r="AA21" i="10"/>
  <c r="AA20" i="10"/>
  <c r="AA18" i="10"/>
  <c r="AA16" i="10"/>
  <c r="AA15" i="10"/>
  <c r="AA14" i="10"/>
  <c r="AA13" i="10"/>
  <c r="AA12" i="10"/>
  <c r="AA10" i="10"/>
  <c r="AA9" i="10"/>
  <c r="AA8" i="10"/>
  <c r="AA7" i="10"/>
  <c r="V105" i="21"/>
  <c r="V104" i="21"/>
  <c r="V103" i="21"/>
  <c r="M103" i="21"/>
  <c r="M105" i="21"/>
  <c r="M104" i="21"/>
  <c r="U105" i="21"/>
  <c r="U104" i="21"/>
  <c r="U103" i="21"/>
  <c r="U102" i="21"/>
  <c r="T105" i="21"/>
  <c r="S105" i="21"/>
  <c r="R105" i="21"/>
  <c r="Q105" i="21"/>
  <c r="P105" i="21"/>
  <c r="O105" i="21"/>
  <c r="N105" i="21"/>
  <c r="T104" i="21"/>
  <c r="S104" i="21"/>
  <c r="R104" i="21"/>
  <c r="Q104" i="21"/>
  <c r="P104" i="21"/>
  <c r="O104" i="21"/>
  <c r="N104" i="21"/>
  <c r="T103" i="21"/>
  <c r="R103" i="21"/>
  <c r="Q103" i="21"/>
  <c r="P103" i="21"/>
  <c r="O103" i="21"/>
  <c r="N103" i="21"/>
  <c r="S102" i="21"/>
  <c r="R102" i="21"/>
  <c r="O102" i="21"/>
  <c r="N102" i="21"/>
  <c r="T95" i="21"/>
  <c r="T94" i="21"/>
  <c r="T93" i="21"/>
  <c r="T92" i="21"/>
  <c r="S95" i="21"/>
  <c r="R95" i="21"/>
  <c r="Q95" i="21"/>
  <c r="P95" i="21"/>
  <c r="O95" i="21"/>
  <c r="N95" i="21"/>
  <c r="M95" i="21"/>
  <c r="S94" i="21"/>
  <c r="R94" i="21"/>
  <c r="Q94" i="21"/>
  <c r="P94" i="21"/>
  <c r="O94" i="21"/>
  <c r="N94" i="21"/>
  <c r="M94" i="21"/>
  <c r="S93" i="21"/>
  <c r="R93" i="21"/>
  <c r="Q93" i="21"/>
  <c r="P93" i="21"/>
  <c r="O93" i="21"/>
  <c r="N93" i="21"/>
  <c r="M93" i="21"/>
  <c r="S92" i="21"/>
  <c r="R92" i="21"/>
  <c r="Q92" i="21"/>
  <c r="P92" i="21"/>
  <c r="O92" i="21"/>
  <c r="N92" i="21"/>
  <c r="M92" i="21"/>
  <c r="H104" i="21"/>
  <c r="I104" i="21"/>
  <c r="J104" i="21"/>
  <c r="K104" i="21"/>
  <c r="K105" i="21"/>
  <c r="J105" i="21"/>
  <c r="I105" i="21"/>
  <c r="H105" i="21"/>
  <c r="F105" i="21"/>
  <c r="G105" i="21"/>
  <c r="G104" i="21"/>
  <c r="F104" i="21"/>
  <c r="G103" i="21"/>
  <c r="F103" i="21"/>
  <c r="F102" i="21"/>
  <c r="T87" i="21"/>
  <c r="T86" i="21"/>
  <c r="T85" i="21"/>
  <c r="T84" i="21"/>
  <c r="L86" i="21"/>
  <c r="L85" i="21"/>
  <c r="L84" i="21"/>
  <c r="L87" i="21"/>
  <c r="T80" i="21"/>
  <c r="T79" i="21"/>
  <c r="T78" i="21"/>
  <c r="T77" i="21"/>
  <c r="M58" i="21"/>
  <c r="M57" i="21"/>
  <c r="L56" i="21"/>
  <c r="L58" i="21"/>
  <c r="L57" i="21"/>
  <c r="L55" i="21"/>
  <c r="Q46" i="21"/>
  <c r="O32" i="21"/>
  <c r="O31" i="21"/>
  <c r="O30" i="21"/>
  <c r="N31" i="21"/>
  <c r="N30" i="21"/>
  <c r="X29" i="19" l="1"/>
  <c r="V106" i="21"/>
  <c r="M106" i="21"/>
  <c r="K95" i="21"/>
  <c r="J95" i="21"/>
  <c r="I95" i="21"/>
  <c r="H95" i="21"/>
  <c r="G95" i="21"/>
  <c r="F95" i="21"/>
  <c r="L105" i="21" s="1"/>
  <c r="L94" i="21"/>
  <c r="K94" i="21"/>
  <c r="J94" i="21"/>
  <c r="I94" i="21"/>
  <c r="H94" i="21"/>
  <c r="G94" i="21"/>
  <c r="F94" i="21"/>
  <c r="L104" i="21" s="1"/>
  <c r="K93" i="21"/>
  <c r="L93" i="21" s="1"/>
  <c r="J93" i="21"/>
  <c r="I93" i="21"/>
  <c r="H93" i="21"/>
  <c r="G93" i="21"/>
  <c r="F93" i="21"/>
  <c r="L103" i="21" s="1"/>
  <c r="K92" i="21"/>
  <c r="J92" i="21"/>
  <c r="I92" i="21"/>
  <c r="H92" i="21"/>
  <c r="G92" i="21"/>
  <c r="L80" i="21"/>
  <c r="L79" i="21"/>
  <c r="L78" i="21"/>
  <c r="F77" i="21"/>
  <c r="F92" i="21" s="1"/>
  <c r="L59" i="21"/>
  <c r="K58" i="21"/>
  <c r="K57" i="21"/>
  <c r="M56" i="21"/>
  <c r="K56" i="21"/>
  <c r="K55" i="21"/>
  <c r="O45" i="21"/>
  <c r="P45" i="21" s="1"/>
  <c r="O44" i="21"/>
  <c r="E44" i="21"/>
  <c r="P44" i="21" s="1"/>
  <c r="O43" i="21"/>
  <c r="P43" i="21" s="1"/>
  <c r="Q45" i="21" s="1"/>
  <c r="O42" i="21"/>
  <c r="P42" i="21" s="1"/>
  <c r="O41" i="21"/>
  <c r="P41" i="21" s="1"/>
  <c r="Q42" i="21" s="1"/>
  <c r="O40" i="21"/>
  <c r="P40" i="21" s="1"/>
  <c r="O39" i="21"/>
  <c r="P39" i="21" s="1"/>
  <c r="Q40" i="21" s="1"/>
  <c r="O38" i="21"/>
  <c r="P38" i="21" s="1"/>
  <c r="G38" i="21"/>
  <c r="O37" i="21"/>
  <c r="P37" i="21" s="1"/>
  <c r="F37" i="21"/>
  <c r="O36" i="21"/>
  <c r="P36" i="21" s="1"/>
  <c r="O35" i="21"/>
  <c r="P35" i="21" s="1"/>
  <c r="M31" i="21"/>
  <c r="M30" i="21"/>
  <c r="M29" i="21"/>
  <c r="N29" i="21" s="1"/>
  <c r="N28" i="21"/>
  <c r="O29" i="21" s="1"/>
  <c r="M28" i="21"/>
  <c r="N27" i="21"/>
  <c r="M27" i="21"/>
  <c r="F27" i="21"/>
  <c r="M26" i="21"/>
  <c r="N26" i="21" s="1"/>
  <c r="N25" i="21"/>
  <c r="M25" i="21"/>
  <c r="M59" i="21" l="1"/>
  <c r="O27" i="21"/>
  <c r="N32" i="21"/>
  <c r="P46" i="21"/>
  <c r="Q38" i="21"/>
  <c r="L102" i="21"/>
  <c r="L92" i="21"/>
  <c r="L77" i="21"/>
  <c r="L95" i="21"/>
  <c r="AC24" i="20" l="1"/>
  <c r="AB24" i="20"/>
  <c r="AA24" i="20"/>
  <c r="Z24" i="20"/>
  <c r="Y24" i="20"/>
  <c r="X24" i="20"/>
  <c r="W24" i="20"/>
  <c r="V24" i="20"/>
  <c r="U24" i="20"/>
  <c r="T24" i="20"/>
  <c r="S24" i="20"/>
  <c r="R24" i="20"/>
  <c r="Q24" i="20"/>
  <c r="P24" i="20"/>
  <c r="O24" i="20"/>
  <c r="N24" i="20"/>
  <c r="M24" i="20"/>
  <c r="L24" i="20"/>
  <c r="K24" i="20"/>
  <c r="J24" i="20"/>
  <c r="I24" i="20"/>
  <c r="H24" i="20"/>
  <c r="G24" i="20"/>
  <c r="F24" i="20"/>
  <c r="E24" i="20"/>
  <c r="AD23" i="20"/>
  <c r="AD22" i="20"/>
  <c r="AD21" i="20"/>
  <c r="AD20" i="20"/>
  <c r="AD19" i="20"/>
  <c r="AD18" i="20"/>
  <c r="AD17" i="20"/>
  <c r="AD16" i="20"/>
  <c r="AD15" i="20"/>
  <c r="AD14" i="20"/>
  <c r="AD13" i="20"/>
  <c r="AD12" i="20"/>
  <c r="AD24" i="20" s="1"/>
  <c r="AJ37" i="19"/>
  <c r="AL37" i="19" s="1"/>
  <c r="AD37" i="19"/>
  <c r="AF37" i="19" s="1"/>
  <c r="S27" i="19"/>
  <c r="R27" i="19"/>
  <c r="Q27" i="19"/>
  <c r="P27" i="19"/>
  <c r="O27" i="19"/>
  <c r="N27" i="19"/>
  <c r="M27" i="19"/>
  <c r="L27" i="19"/>
  <c r="K27" i="19"/>
  <c r="AJ36" i="19" s="1"/>
  <c r="AL36" i="19" s="1"/>
  <c r="J27" i="19"/>
  <c r="I27" i="19"/>
  <c r="H27" i="19"/>
  <c r="G27" i="19"/>
  <c r="F27" i="19"/>
  <c r="E27" i="19"/>
  <c r="AO37" i="19" l="1"/>
  <c r="AM37" i="19"/>
  <c r="AD36" i="19"/>
  <c r="AF36" i="19" s="1"/>
  <c r="AE12" i="20"/>
  <c r="AE26" i="20" s="1"/>
  <c r="AO36" i="19" l="1"/>
  <c r="AM36" i="19"/>
  <c r="AP34" i="9" l="1"/>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H33" i="9"/>
  <c r="G33" i="9"/>
  <c r="F33" i="9"/>
  <c r="E33" i="9"/>
  <c r="AO32" i="9"/>
  <c r="AP32" i="9" s="1"/>
  <c r="AO31" i="9"/>
  <c r="AP31" i="9" s="1"/>
  <c r="AO30" i="9"/>
  <c r="AP30" i="9" s="1"/>
  <c r="AO29" i="9"/>
  <c r="AP29" i="9" s="1"/>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3" i="9"/>
  <c r="AP13" i="9" s="1"/>
  <c r="AO12" i="9"/>
  <c r="AO33" i="9" l="1"/>
  <c r="AP12" i="9"/>
  <c r="AP33" i="9" s="1"/>
  <c r="AP35" i="9" s="1"/>
  <c r="V7" i="10" l="1"/>
  <c r="V8" i="10"/>
  <c r="V9" i="10"/>
  <c r="V10" i="10"/>
  <c r="V11" i="10"/>
  <c r="V12" i="10"/>
  <c r="V13" i="10"/>
  <c r="V14" i="10"/>
  <c r="V15" i="10"/>
  <c r="V16" i="10"/>
  <c r="V17" i="10"/>
  <c r="V18" i="10"/>
  <c r="V19" i="10"/>
  <c r="V20" i="10"/>
  <c r="V21" i="10"/>
  <c r="V22" i="10"/>
  <c r="V23" i="10"/>
  <c r="V24" i="10"/>
  <c r="V6" i="10"/>
  <c r="AB24" i="10"/>
  <c r="Z24" i="10"/>
  <c r="AB23" i="10"/>
  <c r="Z23" i="10"/>
  <c r="AB22" i="10"/>
  <c r="Z22" i="10"/>
  <c r="AB21" i="10"/>
  <c r="Z21" i="10"/>
  <c r="AB20" i="10"/>
  <c r="Z20" i="10"/>
  <c r="AB19" i="10"/>
  <c r="Z19" i="10"/>
  <c r="AB18" i="10"/>
  <c r="Z18" i="10"/>
  <c r="AB17" i="10"/>
  <c r="Z17" i="10"/>
  <c r="AB16" i="10"/>
  <c r="Z16" i="10"/>
  <c r="AB15" i="10"/>
  <c r="Z15" i="10"/>
  <c r="AB14" i="10"/>
  <c r="Z14" i="10"/>
  <c r="AB13" i="10"/>
  <c r="Z13" i="10"/>
  <c r="AB12" i="10"/>
  <c r="Z12" i="10"/>
  <c r="AB11" i="10"/>
  <c r="Z11" i="10"/>
  <c r="AB10" i="10"/>
  <c r="Z10" i="10"/>
  <c r="AB9" i="10"/>
  <c r="Z9" i="10"/>
  <c r="AB8" i="10"/>
  <c r="Z8" i="10"/>
  <c r="AB7" i="10"/>
  <c r="Z7" i="10"/>
  <c r="AB6" i="10"/>
  <c r="Z6" i="10"/>
  <c r="Y27" i="19" l="1"/>
  <c r="Y29" i="19" s="1"/>
</calcChain>
</file>

<file path=xl/comments1.xml><?xml version="1.0" encoding="utf-8"?>
<comments xmlns="http://schemas.openxmlformats.org/spreadsheetml/2006/main">
  <authors>
    <author>作成者</author>
  </authors>
  <commentList>
    <comment ref="B24" authorId="0" shapeId="0">
      <text>
        <r>
          <rPr>
            <b/>
            <sz val="9"/>
            <color indexed="81"/>
            <rFont val="ＭＳ Ｐゴシック"/>
            <family val="3"/>
            <charset val="128"/>
          </rPr>
          <t xml:space="preserve">賃金台帳に№を付けてください。
この表は、賃金台帳の順に作成してください。
</t>
        </r>
      </text>
    </comment>
    <comment ref="O24" authorId="0" shapeId="0">
      <text>
        <r>
          <rPr>
            <b/>
            <sz val="9"/>
            <color indexed="81"/>
            <rFont val="ＭＳ Ｐゴシック"/>
            <family val="3"/>
            <charset val="128"/>
          </rPr>
          <t xml:space="preserve">
賃金台帳に記入する。
</t>
        </r>
      </text>
    </comment>
    <comment ref="L76" authorId="0" shapeId="0">
      <text>
        <r>
          <rPr>
            <b/>
            <sz val="9"/>
            <color indexed="81"/>
            <rFont val="ＭＳ Ｐゴシック"/>
            <family val="3"/>
            <charset val="128"/>
          </rPr>
          <t>賃金台帳に各手当支給額を記入する。
(合計の場合はその金額）</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AC5" authorId="0" shapeId="0">
      <text>
        <r>
          <rPr>
            <b/>
            <sz val="9"/>
            <color indexed="81"/>
            <rFont val="ＭＳ Ｐゴシック"/>
            <family val="3"/>
            <charset val="128"/>
          </rPr>
          <t>作成者:
計算式を入れないでください</t>
        </r>
      </text>
    </comment>
  </commentList>
</comments>
</file>

<file path=xl/comments3.xml><?xml version="1.0" encoding="utf-8"?>
<comments xmlns="http://schemas.openxmlformats.org/spreadsheetml/2006/main">
  <authors>
    <author>作成者</author>
  </authors>
  <commentList>
    <comment ref="AN34" authorId="0" shapeId="0">
      <text>
        <r>
          <rPr>
            <b/>
            <sz val="9"/>
            <color indexed="81"/>
            <rFont val="MS P ゴシック"/>
            <family val="3"/>
            <charset val="128"/>
          </rPr>
          <t>定員30人以上の場合：1つ上のセルが5以上の場合に同じ数を入力
定員29人以下の場合：1つ上のセルが2以上の場合に同じ数を入力</t>
        </r>
      </text>
    </comment>
  </commentList>
</comments>
</file>

<file path=xl/comments4.xml><?xml version="1.0" encoding="utf-8"?>
<comments xmlns="http://schemas.openxmlformats.org/spreadsheetml/2006/main">
  <authors>
    <author>作成者</author>
  </authors>
  <commentList>
    <comment ref="U9" authorId="0" shapeId="0">
      <text>
        <r>
          <rPr>
            <b/>
            <sz val="9"/>
            <color indexed="81"/>
            <rFont val="ＭＳ Ｐゴシック"/>
            <family val="3"/>
            <charset val="128"/>
          </rPr>
          <t xml:space="preserve">セルの加除をして使用してください。
</t>
        </r>
      </text>
    </comment>
    <comment ref="J28" authorId="0" shapeId="0">
      <text>
        <r>
          <rPr>
            <b/>
            <sz val="9"/>
            <color indexed="81"/>
            <rFont val="MS P ゴシック"/>
            <family val="3"/>
            <charset val="128"/>
          </rPr>
          <t>（R5年9月以前）
定員30人以上の場合：1つ上のセルが5以上の場合に同じ数を入力
定員29人以下の場合：1つ上のセルが2以上の場合に同じ数を入力</t>
        </r>
      </text>
    </comment>
    <comment ref="U28" authorId="0" shapeId="0">
      <text>
        <r>
          <rPr>
            <b/>
            <sz val="9"/>
            <color indexed="81"/>
            <rFont val="MS P ゴシック"/>
            <family val="3"/>
            <charset val="128"/>
          </rPr>
          <t>（R5年10月以降）
定員30人以上の場合：1つ上のセルが10以上の場合に同じ数を入力
定員29人以下の場合：1つ上のセルが4以上の場合に同じ数を入力</t>
        </r>
      </text>
    </comment>
  </commentList>
</comments>
</file>

<file path=xl/comments5.xml><?xml version="1.0" encoding="utf-8"?>
<comments xmlns="http://schemas.openxmlformats.org/spreadsheetml/2006/main">
  <authors>
    <author>作成者</author>
  </authors>
  <commentList>
    <comment ref="AB8" authorId="0" shapeId="0">
      <text>
        <r>
          <rPr>
            <b/>
            <sz val="9"/>
            <color indexed="81"/>
            <rFont val="ＭＳ Ｐゴシック"/>
            <family val="3"/>
            <charset val="128"/>
          </rPr>
          <t xml:space="preserve">セルの加除をして使用してください。
</t>
        </r>
      </text>
    </comment>
    <comment ref="AC25" authorId="0" shapeId="0">
      <text>
        <r>
          <rPr>
            <b/>
            <sz val="9"/>
            <color indexed="81"/>
            <rFont val="MS P ゴシック"/>
            <family val="3"/>
            <charset val="128"/>
          </rPr>
          <t>定員30人以上の場合：1つ上のセルが10以上の場合に同じ数を入力
定員29人以下の場合：1つ上のセルが4以上の場合に同じ数を入力</t>
        </r>
      </text>
    </comment>
  </commentList>
</comments>
</file>

<file path=xl/sharedStrings.xml><?xml version="1.0" encoding="utf-8"?>
<sst xmlns="http://schemas.openxmlformats.org/spreadsheetml/2006/main" count="566" uniqueCount="378">
  <si>
    <t>金額</t>
    <rPh sb="0" eb="2">
      <t>キンガク</t>
    </rPh>
    <phoneticPr fontId="17"/>
  </si>
  <si>
    <t>合計</t>
    <rPh sb="0" eb="2">
      <t>ゴウケイ</t>
    </rPh>
    <phoneticPr fontId="17"/>
  </si>
  <si>
    <t>事業所名</t>
    <phoneticPr fontId="17"/>
  </si>
  <si>
    <t>No</t>
    <phoneticPr fontId="17"/>
  </si>
  <si>
    <t>購入先</t>
    <rPh sb="0" eb="3">
      <t>コウニュウサキ</t>
    </rPh>
    <phoneticPr fontId="17"/>
  </si>
  <si>
    <t>単価</t>
    <rPh sb="0" eb="2">
      <t>タンカ</t>
    </rPh>
    <phoneticPr fontId="17"/>
  </si>
  <si>
    <t>数量</t>
    <rPh sb="0" eb="2">
      <t>スウリョウ</t>
    </rPh>
    <phoneticPr fontId="17"/>
  </si>
  <si>
    <t>該当の領収証等番号</t>
    <rPh sb="0" eb="2">
      <t>ガイトウ</t>
    </rPh>
    <rPh sb="3" eb="7">
      <t>リョウシュウショウトウ</t>
    </rPh>
    <rPh sb="7" eb="9">
      <t>バンゴウ</t>
    </rPh>
    <phoneticPr fontId="17"/>
  </si>
  <si>
    <t>購入一覧</t>
    <rPh sb="0" eb="1">
      <t>コウ</t>
    </rPh>
    <phoneticPr fontId="17"/>
  </si>
  <si>
    <t>用途</t>
    <rPh sb="0" eb="2">
      <t>ヨウト</t>
    </rPh>
    <phoneticPr fontId="11"/>
  </si>
  <si>
    <t>品名</t>
    <rPh sb="0" eb="2">
      <t>ヒンメイ</t>
    </rPh>
    <phoneticPr fontId="17"/>
  </si>
  <si>
    <t>施設内療養期間管理表</t>
    <rPh sb="0" eb="3">
      <t>シセツナイ</t>
    </rPh>
    <rPh sb="3" eb="7">
      <t>リョウヨウキカン</t>
    </rPh>
    <rPh sb="7" eb="10">
      <t>カンリヒョウ</t>
    </rPh>
    <phoneticPr fontId="17"/>
  </si>
  <si>
    <t>作成日</t>
    <rPh sb="0" eb="3">
      <t>サクセイビ</t>
    </rPh>
    <phoneticPr fontId="17"/>
  </si>
  <si>
    <t>事業所・施設名称</t>
    <rPh sb="0" eb="3">
      <t>ジギョウショ</t>
    </rPh>
    <rPh sb="4" eb="6">
      <t>シセツ</t>
    </rPh>
    <rPh sb="6" eb="8">
      <t>メイショウ</t>
    </rPh>
    <phoneticPr fontId="17"/>
  </si>
  <si>
    <t>法人名</t>
    <rPh sb="0" eb="3">
      <t>ホウジンメイ</t>
    </rPh>
    <phoneticPr fontId="17"/>
  </si>
  <si>
    <t>定員</t>
    <rPh sb="0" eb="2">
      <t>テイイン</t>
    </rPh>
    <phoneticPr fontId="17"/>
  </si>
  <si>
    <t>月</t>
    <rPh sb="0" eb="1">
      <t>ツキ</t>
    </rPh>
    <phoneticPr fontId="17"/>
  </si>
  <si>
    <t>施設内療養費</t>
    <rPh sb="0" eb="3">
      <t>シセツナイ</t>
    </rPh>
    <rPh sb="3" eb="6">
      <t>リョウヨウヒ</t>
    </rPh>
    <phoneticPr fontId="17"/>
  </si>
  <si>
    <t>番号</t>
    <rPh sb="0" eb="2">
      <t>バンゴウ</t>
    </rPh>
    <phoneticPr fontId="17"/>
  </si>
  <si>
    <t>日</t>
    <rPh sb="0" eb="1">
      <t>ニチ</t>
    </rPh>
    <phoneticPr fontId="17"/>
  </si>
  <si>
    <t>積算</t>
    <rPh sb="0" eb="2">
      <t>セキサン</t>
    </rPh>
    <phoneticPr fontId="17"/>
  </si>
  <si>
    <t>対象者</t>
    <rPh sb="0" eb="3">
      <t>タイショウシャ</t>
    </rPh>
    <phoneticPr fontId="17"/>
  </si>
  <si>
    <t>C</t>
    <phoneticPr fontId="17"/>
  </si>
  <si>
    <t>D</t>
    <phoneticPr fontId="17"/>
  </si>
  <si>
    <t>①施設内療養者計</t>
    <rPh sb="1" eb="4">
      <t>シセツナイ</t>
    </rPh>
    <rPh sb="4" eb="7">
      <t>リョウヨウシャ</t>
    </rPh>
    <rPh sb="7" eb="8">
      <t>ケイ</t>
    </rPh>
    <phoneticPr fontId="17"/>
  </si>
  <si>
    <t>●●</t>
    <phoneticPr fontId="17"/>
  </si>
  <si>
    <t>〇〇</t>
    <phoneticPr fontId="17"/>
  </si>
  <si>
    <t>▲人</t>
    <rPh sb="1" eb="2">
      <t>ニン</t>
    </rPh>
    <phoneticPr fontId="17"/>
  </si>
  <si>
    <t>新型コロナ対応時間該等資料（12月12日～12月30日)</t>
    <rPh sb="0" eb="2">
      <t>シンガタ</t>
    </rPh>
    <rPh sb="5" eb="7">
      <t>タイオウ</t>
    </rPh>
    <rPh sb="7" eb="9">
      <t>ジカン</t>
    </rPh>
    <rPh sb="9" eb="10">
      <t>ガイ</t>
    </rPh>
    <rPh sb="10" eb="11">
      <t>ナド</t>
    </rPh>
    <rPh sb="11" eb="13">
      <t>シリョウ</t>
    </rPh>
    <rPh sb="16" eb="17">
      <t>ガツ</t>
    </rPh>
    <rPh sb="19" eb="20">
      <t>ニチ</t>
    </rPh>
    <rPh sb="23" eb="24">
      <t>ガツ</t>
    </rPh>
    <rPh sb="26" eb="27">
      <t>ニチ</t>
    </rPh>
    <phoneticPr fontId="17"/>
  </si>
  <si>
    <t>12月時間外</t>
    <rPh sb="2" eb="3">
      <t>ガツ</t>
    </rPh>
    <rPh sb="3" eb="6">
      <t>ジカンガイ</t>
    </rPh>
    <phoneticPr fontId="17"/>
  </si>
  <si>
    <t>県算出</t>
    <rPh sb="0" eb="1">
      <t>ケン</t>
    </rPh>
    <rPh sb="1" eb="3">
      <t>サンシュツ</t>
    </rPh>
    <phoneticPr fontId="17"/>
  </si>
  <si>
    <t>賃金台帳内数</t>
    <rPh sb="0" eb="4">
      <t>チンギンダイチョウ</t>
    </rPh>
    <rPh sb="4" eb="6">
      <t>ウチスウ</t>
    </rPh>
    <phoneticPr fontId="17"/>
  </si>
  <si>
    <t>12月</t>
    <rPh sb="2" eb="3">
      <t>ガツ</t>
    </rPh>
    <phoneticPr fontId="17"/>
  </si>
  <si>
    <t>12日</t>
  </si>
  <si>
    <t>13日</t>
  </si>
  <si>
    <t>14日</t>
  </si>
  <si>
    <t>15日</t>
  </si>
  <si>
    <t>16日</t>
  </si>
  <si>
    <t>17日</t>
  </si>
  <si>
    <t>18日</t>
  </si>
  <si>
    <t>19日</t>
  </si>
  <si>
    <t>20日</t>
  </si>
  <si>
    <t>21日</t>
  </si>
  <si>
    <t>22日</t>
  </si>
  <si>
    <t>23日</t>
  </si>
  <si>
    <t>24日</t>
  </si>
  <si>
    <t>25日</t>
  </si>
  <si>
    <t>26日</t>
  </si>
  <si>
    <t>27日</t>
  </si>
  <si>
    <t>28日</t>
  </si>
  <si>
    <t>29日</t>
  </si>
  <si>
    <t>30日</t>
  </si>
  <si>
    <t>時間外計</t>
    <rPh sb="0" eb="3">
      <t>ジカンガイ</t>
    </rPh>
    <rPh sb="3" eb="4">
      <t>ケイ</t>
    </rPh>
    <phoneticPr fontId="17"/>
  </si>
  <si>
    <t>時間外
A</t>
    <rPh sb="0" eb="2">
      <t>ジカン</t>
    </rPh>
    <rPh sb="2" eb="3">
      <t>ガイ</t>
    </rPh>
    <phoneticPr fontId="17"/>
  </si>
  <si>
    <t>給与基礎
B</t>
    <rPh sb="0" eb="2">
      <t>キュウヨ</t>
    </rPh>
    <rPh sb="2" eb="4">
      <t>キソ</t>
    </rPh>
    <phoneticPr fontId="17"/>
  </si>
  <si>
    <t>B÷166.64
=C(単価）</t>
    <rPh sb="12" eb="14">
      <t>タンカ</t>
    </rPh>
    <phoneticPr fontId="17"/>
  </si>
  <si>
    <t>C×1.25
＝①</t>
    <phoneticPr fontId="17"/>
  </si>
  <si>
    <t>調整前</t>
    <rPh sb="0" eb="2">
      <t>チョウセイ</t>
    </rPh>
    <rPh sb="2" eb="3">
      <t>マエ</t>
    </rPh>
    <phoneticPr fontId="17"/>
  </si>
  <si>
    <t>支給額</t>
    <rPh sb="0" eb="3">
      <t>シキュウガク</t>
    </rPh>
    <phoneticPr fontId="17"/>
  </si>
  <si>
    <t>事業所名：</t>
    <rPh sb="0" eb="4">
      <t>ジギョウショメイ</t>
    </rPh>
    <phoneticPr fontId="17"/>
  </si>
  <si>
    <t>氏名</t>
    <rPh sb="0" eb="2">
      <t>シメイ</t>
    </rPh>
    <phoneticPr fontId="17"/>
  </si>
  <si>
    <t>　定員29名以下　1日2人以上で支給・・・事業所全体で上限　200万円</t>
    <rPh sb="21" eb="24">
      <t>ジギョウショ</t>
    </rPh>
    <rPh sb="24" eb="26">
      <t>ゼンタイ</t>
    </rPh>
    <rPh sb="27" eb="29">
      <t>ジョウゲン</t>
    </rPh>
    <rPh sb="33" eb="35">
      <t>マンエン</t>
    </rPh>
    <phoneticPr fontId="17"/>
  </si>
  <si>
    <t>　定員30名以上　1日5人以上で支給・・・事業所全体で上限　500万円</t>
    <rPh sb="21" eb="24">
      <t>ジギョウショ</t>
    </rPh>
    <rPh sb="24" eb="26">
      <t>ゼンタイ</t>
    </rPh>
    <rPh sb="27" eb="29">
      <t>ジョウゲン</t>
    </rPh>
    <rPh sb="33" eb="35">
      <t>マンエン</t>
    </rPh>
    <phoneticPr fontId="17"/>
  </si>
  <si>
    <t>■</t>
    <phoneticPr fontId="26"/>
  </si>
  <si>
    <t>　需要品申請時の留意点</t>
    <rPh sb="1" eb="3">
      <t>ジュヨウ</t>
    </rPh>
    <rPh sb="3" eb="4">
      <t>ヒン</t>
    </rPh>
    <rPh sb="4" eb="6">
      <t>シンセイ</t>
    </rPh>
    <rPh sb="6" eb="7">
      <t>ジ</t>
    </rPh>
    <rPh sb="8" eb="11">
      <t>リュウイテン</t>
    </rPh>
    <phoneticPr fontId="26"/>
  </si>
  <si>
    <t>１　将来の感染に備えて購入するものは補助対象外</t>
    <rPh sb="2" eb="4">
      <t>ショウライ</t>
    </rPh>
    <rPh sb="5" eb="7">
      <t>カンセン</t>
    </rPh>
    <rPh sb="8" eb="9">
      <t>ソナ</t>
    </rPh>
    <rPh sb="11" eb="13">
      <t>コウニュウ</t>
    </rPh>
    <rPh sb="18" eb="20">
      <t>ホジョ</t>
    </rPh>
    <rPh sb="20" eb="23">
      <t>タイショウガイ</t>
    </rPh>
    <phoneticPr fontId="26"/>
  </si>
  <si>
    <t>　　見込まれる不足量が補助対象となる。</t>
    <rPh sb="2" eb="4">
      <t>ミコ</t>
    </rPh>
    <rPh sb="7" eb="9">
      <t>フソク</t>
    </rPh>
    <rPh sb="9" eb="10">
      <t>リョウ</t>
    </rPh>
    <rPh sb="11" eb="13">
      <t>ホジョ</t>
    </rPh>
    <rPh sb="13" eb="15">
      <t>タイショウ</t>
    </rPh>
    <phoneticPr fontId="26"/>
  </si>
  <si>
    <t>２　要因解消後も使用できるものは補助対象外</t>
    <rPh sb="2" eb="7">
      <t>ヨウインカイショウゴ</t>
    </rPh>
    <rPh sb="8" eb="10">
      <t>シヨウ</t>
    </rPh>
    <rPh sb="16" eb="21">
      <t>ホジョタイショウガイ</t>
    </rPh>
    <phoneticPr fontId="26"/>
  </si>
  <si>
    <t>　　繰返し使用できるものは対象外（ゴミ箱類、バケツ類、布モップ、体温計やパルスキオメーター、パー</t>
    <rPh sb="2" eb="4">
      <t>クリカエ</t>
    </rPh>
    <rPh sb="5" eb="7">
      <t>シヨウ</t>
    </rPh>
    <rPh sb="13" eb="16">
      <t>タイショウガイ</t>
    </rPh>
    <rPh sb="19" eb="20">
      <t>バコ</t>
    </rPh>
    <rPh sb="20" eb="21">
      <t>ルイ</t>
    </rPh>
    <rPh sb="25" eb="26">
      <t>ルイ</t>
    </rPh>
    <rPh sb="27" eb="28">
      <t>ヌノ</t>
    </rPh>
    <rPh sb="32" eb="35">
      <t>タイオンケイ</t>
    </rPh>
    <phoneticPr fontId="26"/>
  </si>
  <si>
    <t>３　飲食品は全て対象外</t>
    <rPh sb="2" eb="5">
      <t>インショクヒン</t>
    </rPh>
    <rPh sb="6" eb="7">
      <t>スベ</t>
    </rPh>
    <rPh sb="8" eb="11">
      <t>タイショウガイ</t>
    </rPh>
    <phoneticPr fontId="26"/>
  </si>
  <si>
    <t>(例）抜粋</t>
    <rPh sb="1" eb="2">
      <t>レイ</t>
    </rPh>
    <rPh sb="3" eb="5">
      <t>バッスイ</t>
    </rPh>
    <phoneticPr fontId="26"/>
  </si>
  <si>
    <t>費目例</t>
    <rPh sb="0" eb="2">
      <t>ヒモク</t>
    </rPh>
    <rPh sb="2" eb="3">
      <t>レイ</t>
    </rPh>
    <phoneticPr fontId="26"/>
  </si>
  <si>
    <t>対象となるものとならないもの</t>
    <rPh sb="0" eb="2">
      <t>タイショウ</t>
    </rPh>
    <phoneticPr fontId="26"/>
  </si>
  <si>
    <t>衛生用品</t>
    <rPh sb="0" eb="4">
      <t>エイセイヨウヒン</t>
    </rPh>
    <phoneticPr fontId="26"/>
  </si>
  <si>
    <t>感染者又は濃厚接触者が発生して在庫の不足が見込まれる衛生用品の購入費用</t>
    <rPh sb="0" eb="3">
      <t>カンセンシャ</t>
    </rPh>
    <rPh sb="3" eb="4">
      <t>マタ</t>
    </rPh>
    <rPh sb="5" eb="10">
      <t>ノウコウセッショクシャ</t>
    </rPh>
    <rPh sb="11" eb="13">
      <t>ハッセイ</t>
    </rPh>
    <rPh sb="15" eb="17">
      <t>ザイコ</t>
    </rPh>
    <rPh sb="18" eb="20">
      <t>フソク</t>
    </rPh>
    <rPh sb="21" eb="23">
      <t>ミコ</t>
    </rPh>
    <rPh sb="26" eb="30">
      <t>エイセイヨウヒン</t>
    </rPh>
    <rPh sb="31" eb="33">
      <t>コウニュウ</t>
    </rPh>
    <rPh sb="33" eb="35">
      <t>ヒヨウ</t>
    </rPh>
    <phoneticPr fontId="26"/>
  </si>
  <si>
    <t>防護用品</t>
    <rPh sb="0" eb="2">
      <t>ボウゴ</t>
    </rPh>
    <rPh sb="2" eb="4">
      <t>ヨウヒン</t>
    </rPh>
    <phoneticPr fontId="26"/>
  </si>
  <si>
    <t>〇</t>
    <phoneticPr fontId="26"/>
  </si>
  <si>
    <t>マスク，使い捨ての手袋、ガウン、フェイスシールド、ゴーグル、
シューズカバー等</t>
    <rPh sb="4" eb="5">
      <t>ツカ</t>
    </rPh>
    <rPh sb="6" eb="7">
      <t>ス</t>
    </rPh>
    <rPh sb="9" eb="11">
      <t>テブクロ</t>
    </rPh>
    <rPh sb="38" eb="39">
      <t>ナド</t>
    </rPh>
    <phoneticPr fontId="26"/>
  </si>
  <si>
    <t>清拭クロス、ドライシャンプー、消毒液</t>
    <rPh sb="0" eb="2">
      <t>セイシキ</t>
    </rPh>
    <rPh sb="15" eb="18">
      <t>ショウドクエキ</t>
    </rPh>
    <phoneticPr fontId="26"/>
  </si>
  <si>
    <t>衛生用品</t>
    <rPh sb="0" eb="2">
      <t>エイセイ</t>
    </rPh>
    <rPh sb="2" eb="4">
      <t>ヨウヒン</t>
    </rPh>
    <phoneticPr fontId="26"/>
  </si>
  <si>
    <t>×</t>
    <phoneticPr fontId="26"/>
  </si>
  <si>
    <t>繰返し使用できるもので、体温計類、パーテーション、ポータブル
トイレ、ブラシ、バケツ、血圧計、おむつ、空気清浄機</t>
    <rPh sb="0" eb="2">
      <t>クリカエ</t>
    </rPh>
    <rPh sb="3" eb="5">
      <t>シヨウ</t>
    </rPh>
    <rPh sb="12" eb="15">
      <t>タイオンケイ</t>
    </rPh>
    <rPh sb="15" eb="16">
      <t>ルイ</t>
    </rPh>
    <rPh sb="43" eb="46">
      <t>ケツアツケイ</t>
    </rPh>
    <rPh sb="51" eb="56">
      <t>クウキセイジョウキ</t>
    </rPh>
    <phoneticPr fontId="26"/>
  </si>
  <si>
    <t>ゾーンニング用品、コホーティング用品</t>
    <rPh sb="6" eb="8">
      <t>ヨウヒン</t>
    </rPh>
    <rPh sb="16" eb="18">
      <t>ヨウヒン</t>
    </rPh>
    <phoneticPr fontId="26"/>
  </si>
  <si>
    <t>消耗品</t>
    <rPh sb="0" eb="3">
      <t>ショウモウヒン</t>
    </rPh>
    <phoneticPr fontId="26"/>
  </si>
  <si>
    <t>感染者又は濃厚接触者が発生して在庫の不足が見込まれる消耗品の購入費用</t>
    <rPh sb="0" eb="3">
      <t>カンセンシャ</t>
    </rPh>
    <rPh sb="3" eb="4">
      <t>マタ</t>
    </rPh>
    <rPh sb="5" eb="10">
      <t>ノウコウセッショクシャ</t>
    </rPh>
    <rPh sb="11" eb="13">
      <t>ハッセイ</t>
    </rPh>
    <rPh sb="15" eb="17">
      <t>ザイコ</t>
    </rPh>
    <rPh sb="18" eb="20">
      <t>フソク</t>
    </rPh>
    <rPh sb="21" eb="23">
      <t>ミコ</t>
    </rPh>
    <rPh sb="26" eb="29">
      <t>ショウモウヒン</t>
    </rPh>
    <rPh sb="30" eb="32">
      <t>コウニュウ</t>
    </rPh>
    <rPh sb="32" eb="34">
      <t>ヒヨウ</t>
    </rPh>
    <phoneticPr fontId="26"/>
  </si>
  <si>
    <t>使い捨て食器類（紙コップ、紙皿、使い捨てのスプーンやフォーク、
割り箸、パック容器）</t>
    <rPh sb="0" eb="1">
      <t>ツカ</t>
    </rPh>
    <rPh sb="2" eb="3">
      <t>ス</t>
    </rPh>
    <rPh sb="4" eb="7">
      <t>ショッキルイ</t>
    </rPh>
    <rPh sb="8" eb="9">
      <t>カミ</t>
    </rPh>
    <rPh sb="13" eb="15">
      <t>カミサラ</t>
    </rPh>
    <rPh sb="16" eb="17">
      <t>ツカ</t>
    </rPh>
    <rPh sb="18" eb="19">
      <t>ス</t>
    </rPh>
    <rPh sb="32" eb="33">
      <t>ワ</t>
    </rPh>
    <rPh sb="34" eb="35">
      <t>ハシ</t>
    </rPh>
    <rPh sb="39" eb="41">
      <t>ヨウキ</t>
    </rPh>
    <phoneticPr fontId="26"/>
  </si>
  <si>
    <t>感染性廃棄物処理</t>
    <rPh sb="0" eb="3">
      <t>カンセンセイ</t>
    </rPh>
    <rPh sb="3" eb="6">
      <t>ハイキブツ</t>
    </rPh>
    <rPh sb="6" eb="8">
      <t>ショリ</t>
    </rPh>
    <phoneticPr fontId="26"/>
  </si>
  <si>
    <t>要因が解消されるまでの間に係る感染性廃棄物処理費用</t>
    <rPh sb="15" eb="18">
      <t>カンセンセイ</t>
    </rPh>
    <rPh sb="18" eb="20">
      <t>ハイキ</t>
    </rPh>
    <rPh sb="20" eb="21">
      <t>ブツ</t>
    </rPh>
    <rPh sb="21" eb="23">
      <t>ショリ</t>
    </rPh>
    <phoneticPr fontId="26"/>
  </si>
  <si>
    <t>感染性廃棄物処理委託費用</t>
    <rPh sb="0" eb="3">
      <t>カンセンセイ</t>
    </rPh>
    <rPh sb="3" eb="6">
      <t>ハイキブツ</t>
    </rPh>
    <rPh sb="6" eb="8">
      <t>ショリ</t>
    </rPh>
    <rPh sb="8" eb="10">
      <t>イタク</t>
    </rPh>
    <rPh sb="10" eb="12">
      <t>ヒヨウ</t>
    </rPh>
    <phoneticPr fontId="26"/>
  </si>
  <si>
    <t>使い捨て用品（レジ袋、ゴミ袋、感染性廃棄物をまとめるシート）</t>
    <rPh sb="0" eb="1">
      <t>ツカ</t>
    </rPh>
    <rPh sb="2" eb="3">
      <t>ス</t>
    </rPh>
    <rPh sb="4" eb="6">
      <t>ヨウヒン</t>
    </rPh>
    <rPh sb="9" eb="10">
      <t>ブクロ</t>
    </rPh>
    <rPh sb="13" eb="14">
      <t>ブクロ</t>
    </rPh>
    <rPh sb="15" eb="18">
      <t>カンセンセイ</t>
    </rPh>
    <rPh sb="18" eb="21">
      <t>ハイキブツ</t>
    </rPh>
    <phoneticPr fontId="26"/>
  </si>
  <si>
    <t>繰返し使用可能なゴミ箱、ゴミスタンド</t>
    <rPh sb="0" eb="2">
      <t>クリカエ</t>
    </rPh>
    <rPh sb="3" eb="5">
      <t>シヨウ</t>
    </rPh>
    <rPh sb="5" eb="7">
      <t>カノウ</t>
    </rPh>
    <rPh sb="10" eb="11">
      <t>バコ</t>
    </rPh>
    <phoneticPr fontId="26"/>
  </si>
  <si>
    <t>消毒・清掃費用</t>
    <rPh sb="0" eb="2">
      <t>ショウドク</t>
    </rPh>
    <rPh sb="3" eb="5">
      <t>セイソウ</t>
    </rPh>
    <rPh sb="5" eb="7">
      <t>ヒヨウ</t>
    </rPh>
    <phoneticPr fontId="26"/>
  </si>
  <si>
    <t>使い捨て用品（箒、ちりとり、雑巾、ゴミ袋、消毒シート、消毒液）</t>
    <rPh sb="0" eb="1">
      <t>ツカ</t>
    </rPh>
    <rPh sb="2" eb="3">
      <t>ス</t>
    </rPh>
    <rPh sb="4" eb="6">
      <t>ヨウヒン</t>
    </rPh>
    <rPh sb="7" eb="8">
      <t>ホウキ</t>
    </rPh>
    <rPh sb="14" eb="16">
      <t>ゾウキン</t>
    </rPh>
    <rPh sb="19" eb="20">
      <t>フクロ</t>
    </rPh>
    <rPh sb="21" eb="23">
      <t>ショウドク</t>
    </rPh>
    <rPh sb="27" eb="30">
      <t>ショウドクエキ</t>
    </rPh>
    <phoneticPr fontId="26"/>
  </si>
  <si>
    <t>リネンサプライ等のクリーニング費用、事業所・施設内消毒作業の委託費用</t>
    <rPh sb="7" eb="8">
      <t>トウ</t>
    </rPh>
    <rPh sb="15" eb="17">
      <t>ヒヨウ</t>
    </rPh>
    <rPh sb="18" eb="21">
      <t>ジギョウショ</t>
    </rPh>
    <rPh sb="22" eb="25">
      <t>シセツナイ</t>
    </rPh>
    <rPh sb="25" eb="27">
      <t>ショウドク</t>
    </rPh>
    <rPh sb="27" eb="29">
      <t>サギョウ</t>
    </rPh>
    <rPh sb="30" eb="32">
      <t>イタク</t>
    </rPh>
    <rPh sb="32" eb="34">
      <t>ヒヨウ</t>
    </rPh>
    <phoneticPr fontId="26"/>
  </si>
  <si>
    <t>消毒・清掃器具や機器、繰り返し使用可能なゴミ箱、ゴミスタンド</t>
    <rPh sb="0" eb="2">
      <t>ショウドク</t>
    </rPh>
    <rPh sb="3" eb="5">
      <t>セイソウ</t>
    </rPh>
    <rPh sb="5" eb="7">
      <t>キグ</t>
    </rPh>
    <rPh sb="8" eb="10">
      <t>キキ</t>
    </rPh>
    <rPh sb="11" eb="12">
      <t>ク</t>
    </rPh>
    <rPh sb="13" eb="14">
      <t>カエ</t>
    </rPh>
    <rPh sb="15" eb="17">
      <t>シヨウ</t>
    </rPh>
    <rPh sb="17" eb="19">
      <t>カノウ</t>
    </rPh>
    <rPh sb="22" eb="23">
      <t>バコ</t>
    </rPh>
    <phoneticPr fontId="26"/>
  </si>
  <si>
    <t>書類作成上の参考資料</t>
    <rPh sb="0" eb="2">
      <t>ショルイ</t>
    </rPh>
    <rPh sb="2" eb="5">
      <t>サクセイジョウ</t>
    </rPh>
    <rPh sb="6" eb="8">
      <t>サンコウ</t>
    </rPh>
    <rPh sb="8" eb="10">
      <t>シリョウ</t>
    </rPh>
    <phoneticPr fontId="26"/>
  </si>
  <si>
    <t>E</t>
    <phoneticPr fontId="17"/>
  </si>
  <si>
    <t>F</t>
    <phoneticPr fontId="17"/>
  </si>
  <si>
    <t>無症状者・・・・陽性確定の検体採取日</t>
    <rPh sb="0" eb="4">
      <t>ムショウジョウシャ</t>
    </rPh>
    <rPh sb="8" eb="12">
      <t>ヨウセイカクテイ</t>
    </rPh>
    <rPh sb="13" eb="15">
      <t>ケンタイ</t>
    </rPh>
    <rPh sb="15" eb="18">
      <t>サイシュビ</t>
    </rPh>
    <phoneticPr fontId="11"/>
  </si>
  <si>
    <t>　(1)令和4年9月30日までの発症者・・・発症後15日以内</t>
    <rPh sb="4" eb="6">
      <t>レイワ</t>
    </rPh>
    <rPh sb="7" eb="8">
      <t>ネン</t>
    </rPh>
    <rPh sb="9" eb="10">
      <t>ガツ</t>
    </rPh>
    <rPh sb="12" eb="13">
      <t>ニチ</t>
    </rPh>
    <rPh sb="16" eb="19">
      <t>ハッショウシャ</t>
    </rPh>
    <rPh sb="22" eb="25">
      <t>ハッショウゴ</t>
    </rPh>
    <rPh sb="27" eb="28">
      <t>ニチ</t>
    </rPh>
    <rPh sb="28" eb="30">
      <t>イナイ</t>
    </rPh>
    <phoneticPr fontId="11"/>
  </si>
  <si>
    <t>　(2)令和4年10月1日以降の発症者・・・発症日から10日以内</t>
    <rPh sb="4" eb="6">
      <t>レイワ</t>
    </rPh>
    <rPh sb="7" eb="8">
      <t>ネン</t>
    </rPh>
    <rPh sb="10" eb="11">
      <t>ガツ</t>
    </rPh>
    <rPh sb="12" eb="13">
      <t>ニチ</t>
    </rPh>
    <rPh sb="13" eb="15">
      <t>イコウ</t>
    </rPh>
    <rPh sb="16" eb="19">
      <t>ハッショウシャ</t>
    </rPh>
    <rPh sb="22" eb="25">
      <t>ハッショウビ</t>
    </rPh>
    <rPh sb="29" eb="30">
      <t>ニチ</t>
    </rPh>
    <rPh sb="30" eb="32">
      <t>イナイ</t>
    </rPh>
    <phoneticPr fontId="11"/>
  </si>
  <si>
    <t>　　　　療養解除基準：症状軽快後72時間経過していること</t>
    <rPh sb="4" eb="10">
      <t>リョウヨウカイジョキジュン</t>
    </rPh>
    <rPh sb="11" eb="13">
      <t>ショウジョウ</t>
    </rPh>
    <rPh sb="13" eb="16">
      <t>ケイカイゴ</t>
    </rPh>
    <rPh sb="18" eb="20">
      <t>ジカン</t>
    </rPh>
    <rPh sb="20" eb="22">
      <t>ケイカ</t>
    </rPh>
    <phoneticPr fontId="11"/>
  </si>
  <si>
    <t>　　　　症状軽快：解熱剤を使用せず解熱し、かつ、呼吸器症状（咳や鼻水等の症状）があっても改善に向かっていることをいう。</t>
    <rPh sb="24" eb="27">
      <t>コキュウキ</t>
    </rPh>
    <rPh sb="27" eb="29">
      <t>ショウジョウ</t>
    </rPh>
    <phoneticPr fontId="11"/>
  </si>
  <si>
    <t>※2</t>
    <phoneticPr fontId="11"/>
  </si>
  <si>
    <t>※3</t>
    <phoneticPr fontId="17"/>
  </si>
  <si>
    <t>※1</t>
    <phoneticPr fontId="11"/>
  </si>
  <si>
    <t xml:space="preserve">  (3)無症状患者・・・・陽性確定の検体の採取日から7日（例：対象者Ｃ）</t>
    <rPh sb="5" eb="10">
      <t>ムショウジョウカンジャ</t>
    </rPh>
    <rPh sb="14" eb="15">
      <t>ヨウ</t>
    </rPh>
    <rPh sb="15" eb="16">
      <t>セイ</t>
    </rPh>
    <rPh sb="16" eb="18">
      <t>カクテイ</t>
    </rPh>
    <rPh sb="19" eb="21">
      <t>ケンタイ</t>
    </rPh>
    <rPh sb="22" eb="25">
      <t>サイシュビ</t>
    </rPh>
    <rPh sb="28" eb="29">
      <t>ニチ</t>
    </rPh>
    <rPh sb="30" eb="31">
      <t>レイ</t>
    </rPh>
    <rPh sb="32" eb="35">
      <t>タイショウシャ</t>
    </rPh>
    <phoneticPr fontId="11"/>
  </si>
  <si>
    <t>　　　ただし、発症日から10日経過しても療養解除基準を満たさない者・・発症日から起算して基準を満たすまで（15日以内）</t>
    <rPh sb="7" eb="10">
      <t>ハッショウビ</t>
    </rPh>
    <rPh sb="14" eb="15">
      <t>ニチ</t>
    </rPh>
    <rPh sb="15" eb="17">
      <t>ケイカ</t>
    </rPh>
    <rPh sb="20" eb="24">
      <t>リョウヨウカイジョ</t>
    </rPh>
    <rPh sb="24" eb="26">
      <t>キジュン</t>
    </rPh>
    <rPh sb="27" eb="28">
      <t>ミ</t>
    </rPh>
    <rPh sb="32" eb="33">
      <t>モノ</t>
    </rPh>
    <rPh sb="35" eb="38">
      <t>ハッショウビ</t>
    </rPh>
    <rPh sb="40" eb="42">
      <t>キサン</t>
    </rPh>
    <rPh sb="44" eb="46">
      <t>キジュン</t>
    </rPh>
    <rPh sb="47" eb="48">
      <t>ミ</t>
    </rPh>
    <rPh sb="55" eb="56">
      <t>ニチ</t>
    </rPh>
    <rPh sb="56" eb="58">
      <t>イナイ</t>
    </rPh>
    <phoneticPr fontId="11"/>
  </si>
  <si>
    <t>日付（発注又は購入）</t>
    <rPh sb="0" eb="2">
      <t>ヒヅケ</t>
    </rPh>
    <rPh sb="3" eb="5">
      <t>ハッチュウ</t>
    </rPh>
    <rPh sb="5" eb="6">
      <t>マタ</t>
    </rPh>
    <rPh sb="7" eb="9">
      <t>コウニュウ</t>
    </rPh>
    <phoneticPr fontId="17"/>
  </si>
  <si>
    <t>氏名</t>
    <rPh sb="0" eb="2">
      <t>シメイ</t>
    </rPh>
    <phoneticPr fontId="11"/>
  </si>
  <si>
    <t>補助対象期間</t>
    <rPh sb="0" eb="2">
      <t>ホジョ</t>
    </rPh>
    <rPh sb="2" eb="6">
      <t>タイショウキカン</t>
    </rPh>
    <phoneticPr fontId="11"/>
  </si>
  <si>
    <t xml:space="preserve">  (4) 療養中に入院した場合・・・施設内療養から入院日まで対象.。ただし、発症初日に入院した場合は対象外。</t>
    <rPh sb="6" eb="9">
      <t>リョウヨウチュウ</t>
    </rPh>
    <rPh sb="10" eb="12">
      <t>ニュウイン</t>
    </rPh>
    <rPh sb="14" eb="16">
      <t>バアイ</t>
    </rPh>
    <rPh sb="19" eb="24">
      <t>シセツナイリョウヨウ</t>
    </rPh>
    <rPh sb="26" eb="29">
      <t>ニュウインビ</t>
    </rPh>
    <rPh sb="31" eb="33">
      <t>タイショウ</t>
    </rPh>
    <rPh sb="39" eb="43">
      <t>ハッショウショニチ</t>
    </rPh>
    <rPh sb="44" eb="46">
      <t>ニュウイン</t>
    </rPh>
    <rPh sb="48" eb="50">
      <t>バアイ</t>
    </rPh>
    <rPh sb="51" eb="54">
      <t>タイショウガイ</t>
    </rPh>
    <phoneticPr fontId="11"/>
  </si>
  <si>
    <t>要因が解消されるまでの間に係る事業所・施設内の消毒、清掃（物品）費用</t>
    <rPh sb="15" eb="18">
      <t>ジギョウショ</t>
    </rPh>
    <rPh sb="19" eb="22">
      <t>シセツナイ</t>
    </rPh>
    <rPh sb="23" eb="25">
      <t>ショウドク</t>
    </rPh>
    <rPh sb="26" eb="28">
      <t>セイソウ</t>
    </rPh>
    <rPh sb="29" eb="31">
      <t>ブッピン</t>
    </rPh>
    <rPh sb="32" eb="34">
      <t>ヒヨウ</t>
    </rPh>
    <phoneticPr fontId="26"/>
  </si>
  <si>
    <t>　　テーション、清掃用具・機器、ポータブルトイレ、ブラシ等の器具やおむつ、構築物）</t>
    <rPh sb="8" eb="10">
      <t>セイソウトウキグ</t>
    </rPh>
    <rPh sb="10" eb="12">
      <t>ヨウグ</t>
    </rPh>
    <rPh sb="13" eb="15">
      <t>キキ</t>
    </rPh>
    <rPh sb="37" eb="40">
      <t>コウチクブツ</t>
    </rPh>
    <phoneticPr fontId="26"/>
  </si>
  <si>
    <t>（別紙４）</t>
    <rPh sb="1" eb="3">
      <t>ベッシ</t>
    </rPh>
    <phoneticPr fontId="17"/>
  </si>
  <si>
    <t>感染対策等を行った上での施設内療養に要する費用の補助に係るチェックリスト</t>
    <rPh sb="27" eb="28">
      <t>カカ</t>
    </rPh>
    <phoneticPr fontId="17"/>
  </si>
  <si>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2"/>
  </si>
  <si>
    <t>２　チェックリスト</t>
    <phoneticPr fontId="12"/>
  </si>
  <si>
    <t>確認項目</t>
    <rPh sb="0" eb="2">
      <t>カクニン</t>
    </rPh>
    <rPh sb="2" eb="4">
      <t>コウモク</t>
    </rPh>
    <phoneticPr fontId="12"/>
  </si>
  <si>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2"/>
  </si>
  <si>
    <t>ゾーニング（区域をわける）を実施した。</t>
    <rPh sb="6" eb="8">
      <t>クイキ</t>
    </rPh>
    <rPh sb="14" eb="16">
      <t>ジッシ</t>
    </rPh>
    <phoneticPr fontId="12"/>
  </si>
  <si>
    <r>
      <t>コホーティング（隔離）</t>
    </r>
    <r>
      <rPr>
        <u/>
        <sz val="12"/>
        <color rgb="FFFF0000"/>
        <rFont val="ＭＳ Ｐゴシック"/>
        <family val="3"/>
        <charset val="128"/>
        <scheme val="minor"/>
      </rPr>
      <t>を実施した。</t>
    </r>
    <rPh sb="12" eb="14">
      <t>ジッシ</t>
    </rPh>
    <phoneticPr fontId="12"/>
  </si>
  <si>
    <t>担当職員を分ける等のための勤務調整を実施した。</t>
    <rPh sb="0" eb="4">
      <t>タントウショクイン</t>
    </rPh>
    <rPh sb="5" eb="6">
      <t>ワ</t>
    </rPh>
    <rPh sb="8" eb="9">
      <t>トウ</t>
    </rPh>
    <rPh sb="13" eb="17">
      <t>キンムチョウセイ</t>
    </rPh>
    <rPh sb="18" eb="20">
      <t>ジッシ</t>
    </rPh>
    <phoneticPr fontId="12"/>
  </si>
  <si>
    <t>状態の急変に備えた・日常的な入所者の健康観察を実施した。</t>
    <rPh sb="23" eb="25">
      <t>ジッシ</t>
    </rPh>
    <phoneticPr fontId="12"/>
  </si>
  <si>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12"/>
  </si>
  <si>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12"/>
  </si>
  <si>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7"/>
  </si>
  <si>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2"/>
  </si>
  <si>
    <t>その他</t>
    <rPh sb="2" eb="3">
      <t>ホカ</t>
    </rPh>
    <phoneticPr fontId="12"/>
  </si>
  <si>
    <r>
      <t>※本</t>
    </r>
    <r>
      <rPr>
        <sz val="10"/>
        <rFont val="ＭＳ Ｐゴシック"/>
        <family val="3"/>
        <charset val="128"/>
        <scheme val="minor"/>
      </rPr>
      <t>資料への虚偽記載があった場合は，補助金の返還や交付決定の取消となる場合がある。</t>
    </r>
    <rPh sb="2" eb="4">
      <t>シリョウ</t>
    </rPh>
    <rPh sb="20" eb="21">
      <t>キン</t>
    </rPh>
    <rPh sb="25" eb="27">
      <t>コウフ</t>
    </rPh>
    <rPh sb="27" eb="29">
      <t>ケッテイ</t>
    </rPh>
    <phoneticPr fontId="17"/>
  </si>
  <si>
    <t>本資料の記載内容に虚偽がないことを証明するとともに，記載内容を証明する資料を適切に保管していることを誓約します。</t>
    <rPh sb="0" eb="1">
      <t>ホン</t>
    </rPh>
    <rPh sb="1" eb="3">
      <t>シリョウ</t>
    </rPh>
    <phoneticPr fontId="12"/>
  </si>
  <si>
    <t>令和</t>
    <rPh sb="0" eb="2">
      <t>レイワ</t>
    </rPh>
    <phoneticPr fontId="12"/>
  </si>
  <si>
    <t>年</t>
    <rPh sb="0" eb="1">
      <t>ネン</t>
    </rPh>
    <phoneticPr fontId="12"/>
  </si>
  <si>
    <t>月</t>
    <rPh sb="0" eb="1">
      <t>ゲツ</t>
    </rPh>
    <phoneticPr fontId="12"/>
  </si>
  <si>
    <t>日</t>
    <rPh sb="0" eb="1">
      <t>ニチ</t>
    </rPh>
    <phoneticPr fontId="12"/>
  </si>
  <si>
    <t>事業所名</t>
    <rPh sb="0" eb="3">
      <t>ジギョウショ</t>
    </rPh>
    <rPh sb="3" eb="4">
      <t>メイ</t>
    </rPh>
    <phoneticPr fontId="12"/>
  </si>
  <si>
    <t>代 表 者</t>
    <rPh sb="0" eb="1">
      <t>ダイ</t>
    </rPh>
    <rPh sb="2" eb="3">
      <t>オモテ</t>
    </rPh>
    <rPh sb="4" eb="5">
      <t>シャ</t>
    </rPh>
    <phoneticPr fontId="12"/>
  </si>
  <si>
    <t>職名</t>
    <rPh sb="0" eb="2">
      <t>ショクメイ</t>
    </rPh>
    <phoneticPr fontId="12"/>
  </si>
  <si>
    <t>氏名</t>
    <rPh sb="0" eb="2">
      <t>シメイ</t>
    </rPh>
    <phoneticPr fontId="12"/>
  </si>
  <si>
    <t>■　令和４年度の取扱い（交付要綱別表３）</t>
    <rPh sb="2" eb="4">
      <t>レイワ</t>
    </rPh>
    <rPh sb="5" eb="7">
      <t>ネンド</t>
    </rPh>
    <rPh sb="8" eb="10">
      <t>トリアツカ</t>
    </rPh>
    <rPh sb="12" eb="16">
      <t>コウフヨウコウ</t>
    </rPh>
    <rPh sb="16" eb="18">
      <t>ベッピョウ</t>
    </rPh>
    <phoneticPr fontId="11"/>
  </si>
  <si>
    <t>■　令和５年度の取扱い（交付要綱別表３-２）</t>
    <rPh sb="2" eb="4">
      <t>レイワ</t>
    </rPh>
    <rPh sb="5" eb="7">
      <t>ネンド</t>
    </rPh>
    <rPh sb="8" eb="10">
      <t>トリアツカ</t>
    </rPh>
    <rPh sb="12" eb="16">
      <t>コウフヨウコウ</t>
    </rPh>
    <rPh sb="16" eb="18">
      <t>ベッピョウ</t>
    </rPh>
    <phoneticPr fontId="11"/>
  </si>
  <si>
    <t>療養期間の最終日…施設内療養期間内（裏面参照）であって、症状軽快日の前日</t>
    <rPh sb="0" eb="4">
      <t>リョウヨウキカン</t>
    </rPh>
    <rPh sb="5" eb="8">
      <t>サイシュウビ</t>
    </rPh>
    <rPh sb="9" eb="14">
      <t>シセツナイリョウヨウ</t>
    </rPh>
    <rPh sb="14" eb="16">
      <t>キカン</t>
    </rPh>
    <rPh sb="16" eb="17">
      <t>ナイ</t>
    </rPh>
    <rPh sb="18" eb="22">
      <t>リメンサンショウ</t>
    </rPh>
    <rPh sb="28" eb="30">
      <t>ショウジョウ</t>
    </rPh>
    <rPh sb="30" eb="32">
      <t>ケイカイ</t>
    </rPh>
    <rPh sb="32" eb="33">
      <t>ヒ</t>
    </rPh>
    <rPh sb="34" eb="36">
      <t>ゼンジツ</t>
    </rPh>
    <phoneticPr fontId="11"/>
  </si>
  <si>
    <t>参考　施設内療養の期間等については、次の基準を参照してください（交付要綱別表３、別表３－２から抜粋）</t>
    <rPh sb="0" eb="2">
      <t>サンコウ</t>
    </rPh>
    <rPh sb="3" eb="8">
      <t>シセツナイリョウヨウ</t>
    </rPh>
    <rPh sb="9" eb="11">
      <t>キカン</t>
    </rPh>
    <rPh sb="11" eb="12">
      <t>トウ</t>
    </rPh>
    <rPh sb="18" eb="19">
      <t>ツギ</t>
    </rPh>
    <rPh sb="20" eb="22">
      <t>キジュン</t>
    </rPh>
    <rPh sb="23" eb="25">
      <t>サンショウ</t>
    </rPh>
    <rPh sb="32" eb="36">
      <t>コウフヨウコウ</t>
    </rPh>
    <rPh sb="36" eb="38">
      <t>ベッピョウ</t>
    </rPh>
    <rPh sb="40" eb="42">
      <t>ベッピョウ</t>
    </rPh>
    <rPh sb="47" eb="49">
      <t>バッスイ</t>
    </rPh>
    <phoneticPr fontId="11"/>
  </si>
  <si>
    <t>新型コロナウイルス感染症の感染症法上の位置づけの変更に伴う医療提供体制の
移行及び公費支援の具体的内容に基づく調査</t>
    <phoneticPr fontId="11"/>
  </si>
  <si>
    <t>黄色セル
→入力必須</t>
    <rPh sb="0" eb="2">
      <t>キイロ</t>
    </rPh>
    <rPh sb="6" eb="8">
      <t>ニュウリョク</t>
    </rPh>
    <rPh sb="8" eb="10">
      <t>ヒッス</t>
    </rPh>
    <phoneticPr fontId="11"/>
  </si>
  <si>
    <t>施設種別</t>
    <rPh sb="0" eb="2">
      <t>シセツ</t>
    </rPh>
    <rPh sb="2" eb="4">
      <t>シュベツ</t>
    </rPh>
    <phoneticPr fontId="11"/>
  </si>
  <si>
    <t xml:space="preserve">①-1 </t>
    <phoneticPr fontId="11"/>
  </si>
  <si>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11"/>
  </si>
  <si>
    <t>①-2</t>
    <phoneticPr fontId="11"/>
  </si>
  <si>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11"/>
  </si>
  <si>
    <t>①-3</t>
    <phoneticPr fontId="11"/>
  </si>
  <si>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※新型コロナウイルス感染症が生じた当初から事前の相談を行っていた場合等で、明確な相談時期を記載できない場合は、「令和2年1月」と記入してください。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2" eb="204">
      <t>レイワ</t>
    </rPh>
    <rPh sb="205" eb="206">
      <t>ネン</t>
    </rPh>
    <rPh sb="207" eb="208">
      <t>ガツ</t>
    </rPh>
    <rPh sb="210" eb="212">
      <t>キニュウ</t>
    </rPh>
    <phoneticPr fontId="11"/>
  </si>
  <si>
    <t>②-1</t>
    <phoneticPr fontId="11"/>
  </si>
  <si>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11"/>
  </si>
  <si>
    <t>②-2</t>
    <phoneticPr fontId="11"/>
  </si>
  <si>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11"/>
  </si>
  <si>
    <t>②-3</t>
    <phoneticPr fontId="11"/>
  </si>
  <si>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11"/>
  </si>
  <si>
    <t>②-4</t>
    <phoneticPr fontId="11"/>
  </si>
  <si>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11"/>
  </si>
  <si>
    <t>③-1</t>
    <phoneticPr fontId="11"/>
  </si>
  <si>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11"/>
  </si>
  <si>
    <t>③-2</t>
    <phoneticPr fontId="11"/>
  </si>
  <si>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11"/>
  </si>
  <si>
    <t>③-3</t>
    <phoneticPr fontId="11"/>
  </si>
  <si>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11"/>
  </si>
  <si>
    <t>③-4</t>
    <phoneticPr fontId="11"/>
  </si>
  <si>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11"/>
  </si>
  <si>
    <r>
      <t xml:space="preserve">本資料の記載内容に虚偽がないことを証明するとともに、記載内容を証明する資料を適切に保管していることを誓約します。
</t>
    </r>
    <r>
      <rPr>
        <sz val="14"/>
        <color theme="1"/>
        <rFont val="ＭＳ Ｐ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11"/>
  </si>
  <si>
    <t>設置者名
（法人名）</t>
    <rPh sb="0" eb="4">
      <t>セッチシャメイ</t>
    </rPh>
    <rPh sb="6" eb="9">
      <t>ホウジンメイ</t>
    </rPh>
    <phoneticPr fontId="11"/>
  </si>
  <si>
    <t>施設名</t>
    <rPh sb="0" eb="3">
      <t>シセツメイ</t>
    </rPh>
    <phoneticPr fontId="11"/>
  </si>
  <si>
    <t>代表者名</t>
    <rPh sb="0" eb="3">
      <t>ダイヒョウシャ</t>
    </rPh>
    <rPh sb="3" eb="4">
      <t>メイ</t>
    </rPh>
    <phoneticPr fontId="11"/>
  </si>
  <si>
    <t>記入日</t>
    <rPh sb="0" eb="2">
      <t>キニュウ</t>
    </rPh>
    <rPh sb="2" eb="3">
      <t>ビ</t>
    </rPh>
    <phoneticPr fontId="11"/>
  </si>
  <si>
    <t>○</t>
    <phoneticPr fontId="11"/>
  </si>
  <si>
    <t>１．介護老人福祉施設</t>
    <rPh sb="2" eb="4">
      <t>カイゴ</t>
    </rPh>
    <rPh sb="4" eb="6">
      <t>ロウジン</t>
    </rPh>
    <rPh sb="6" eb="8">
      <t>フクシ</t>
    </rPh>
    <rPh sb="8" eb="10">
      <t>シセツ</t>
    </rPh>
    <phoneticPr fontId="51"/>
  </si>
  <si>
    <t>×</t>
    <phoneticPr fontId="11"/>
  </si>
  <si>
    <t>２．地域密着型介護老人福祉施設</t>
    <rPh sb="2" eb="4">
      <t>チイキ</t>
    </rPh>
    <rPh sb="4" eb="7">
      <t>ミッチャクガタ</t>
    </rPh>
    <rPh sb="7" eb="9">
      <t>カイゴ</t>
    </rPh>
    <rPh sb="9" eb="11">
      <t>ロウジン</t>
    </rPh>
    <rPh sb="11" eb="13">
      <t>フクシ</t>
    </rPh>
    <rPh sb="13" eb="15">
      <t>シセツ</t>
    </rPh>
    <phoneticPr fontId="51"/>
  </si>
  <si>
    <t>△</t>
    <phoneticPr fontId="11"/>
  </si>
  <si>
    <t>３．介護老人保健施設</t>
    <rPh sb="2" eb="4">
      <t>カイゴ</t>
    </rPh>
    <rPh sb="4" eb="6">
      <t>ロウジン</t>
    </rPh>
    <rPh sb="6" eb="8">
      <t>ホケン</t>
    </rPh>
    <rPh sb="8" eb="10">
      <t>シセツ</t>
    </rPh>
    <phoneticPr fontId="51"/>
  </si>
  <si>
    <t>４．介護医療院</t>
    <rPh sb="2" eb="4">
      <t>カイゴ</t>
    </rPh>
    <rPh sb="4" eb="6">
      <t>イリョウ</t>
    </rPh>
    <rPh sb="6" eb="7">
      <t>イン</t>
    </rPh>
    <phoneticPr fontId="51"/>
  </si>
  <si>
    <t>５．介護療養型医療施設</t>
    <rPh sb="2" eb="4">
      <t>カイゴ</t>
    </rPh>
    <rPh sb="4" eb="7">
      <t>リョウヨウガタ</t>
    </rPh>
    <rPh sb="7" eb="9">
      <t>イリョウ</t>
    </rPh>
    <rPh sb="9" eb="11">
      <t>シセツ</t>
    </rPh>
    <phoneticPr fontId="51"/>
  </si>
  <si>
    <t>６．認知症対応型共同生活介護事業所</t>
    <rPh sb="2" eb="5">
      <t>ニンチショウ</t>
    </rPh>
    <rPh sb="5" eb="8">
      <t>タイオウガタ</t>
    </rPh>
    <rPh sb="8" eb="10">
      <t>キョウドウ</t>
    </rPh>
    <rPh sb="10" eb="12">
      <t>セイカツ</t>
    </rPh>
    <rPh sb="12" eb="14">
      <t>カイゴ</t>
    </rPh>
    <rPh sb="14" eb="17">
      <t>ジギョウショ</t>
    </rPh>
    <phoneticPr fontId="51"/>
  </si>
  <si>
    <t>７．養護老人ホーム</t>
    <rPh sb="2" eb="4">
      <t>ヨウゴ</t>
    </rPh>
    <rPh sb="4" eb="6">
      <t>ロウジン</t>
    </rPh>
    <phoneticPr fontId="51"/>
  </si>
  <si>
    <t>８．軽費老人ホーム</t>
  </si>
  <si>
    <t>９．有料老人ホーム</t>
  </si>
  <si>
    <t>10．サービス付き高齢者向け住宅</t>
    <rPh sb="7" eb="8">
      <t>ツ</t>
    </rPh>
    <rPh sb="9" eb="12">
      <t>コウレイシャ</t>
    </rPh>
    <rPh sb="12" eb="13">
      <t>ム</t>
    </rPh>
    <rPh sb="14" eb="16">
      <t>ジュウタク</t>
    </rPh>
    <phoneticPr fontId="51"/>
  </si>
  <si>
    <t>11．短期入所生活介護事業所</t>
    <rPh sb="3" eb="5">
      <t>タンキ</t>
    </rPh>
    <rPh sb="5" eb="7">
      <t>ニュウショ</t>
    </rPh>
    <rPh sb="7" eb="9">
      <t>セイカツ</t>
    </rPh>
    <rPh sb="9" eb="11">
      <t>カイゴ</t>
    </rPh>
    <rPh sb="11" eb="14">
      <t>ジギョウショ</t>
    </rPh>
    <phoneticPr fontId="51"/>
  </si>
  <si>
    <t>12．短期入所療養介護</t>
    <rPh sb="3" eb="5">
      <t>タンキ</t>
    </rPh>
    <rPh sb="5" eb="7">
      <t>ニュウショ</t>
    </rPh>
    <rPh sb="7" eb="9">
      <t>リョウヨウ</t>
    </rPh>
    <rPh sb="9" eb="11">
      <t>カイゴ</t>
    </rPh>
    <phoneticPr fontId="11"/>
  </si>
  <si>
    <t>R４年８月</t>
    <rPh sb="2" eb="3">
      <t>ネン</t>
    </rPh>
    <rPh sb="4" eb="5">
      <t>ガツ</t>
    </rPh>
    <phoneticPr fontId="17"/>
  </si>
  <si>
    <t>R4年9月</t>
    <rPh sb="2" eb="3">
      <t>ネン</t>
    </rPh>
    <rPh sb="4" eb="5">
      <t>ガツ</t>
    </rPh>
    <phoneticPr fontId="17"/>
  </si>
  <si>
    <t>令和４年11月</t>
    <rPh sb="0" eb="2">
      <t>レイワ</t>
    </rPh>
    <rPh sb="3" eb="4">
      <t>ネン</t>
    </rPh>
    <rPh sb="6" eb="7">
      <t>ガツ</t>
    </rPh>
    <phoneticPr fontId="17"/>
  </si>
  <si>
    <t>日数</t>
    <rPh sb="0" eb="2">
      <t>ニッスウ</t>
    </rPh>
    <phoneticPr fontId="17"/>
  </si>
  <si>
    <t>①</t>
    <phoneticPr fontId="17"/>
  </si>
  <si>
    <t>10,000×①</t>
    <phoneticPr fontId="17"/>
  </si>
  <si>
    <t>A</t>
    <phoneticPr fontId="17"/>
  </si>
  <si>
    <t>B</t>
    <phoneticPr fontId="17"/>
  </si>
  <si>
    <t>※２</t>
    <phoneticPr fontId="17"/>
  </si>
  <si>
    <t>G</t>
    <phoneticPr fontId="17"/>
  </si>
  <si>
    <t>H</t>
    <phoneticPr fontId="17"/>
  </si>
  <si>
    <t>I</t>
    <phoneticPr fontId="17"/>
  </si>
  <si>
    <t>J</t>
    <phoneticPr fontId="17"/>
  </si>
  <si>
    <t>K</t>
    <phoneticPr fontId="17"/>
  </si>
  <si>
    <t>L</t>
    <phoneticPr fontId="17"/>
  </si>
  <si>
    <t>M</t>
    <phoneticPr fontId="17"/>
  </si>
  <si>
    <t>N</t>
    <phoneticPr fontId="17"/>
  </si>
  <si>
    <t>O</t>
    <phoneticPr fontId="17"/>
  </si>
  <si>
    <t>P</t>
    <phoneticPr fontId="17"/>
  </si>
  <si>
    <t>Q</t>
    <phoneticPr fontId="17"/>
  </si>
  <si>
    <t>R</t>
    <phoneticPr fontId="17"/>
  </si>
  <si>
    <t>S</t>
    <phoneticPr fontId="17"/>
  </si>
  <si>
    <t>T</t>
    <phoneticPr fontId="17"/>
  </si>
  <si>
    <t>U</t>
    <phoneticPr fontId="17"/>
  </si>
  <si>
    <r>
      <t>②追加療養費</t>
    </r>
    <r>
      <rPr>
        <b/>
        <sz val="11"/>
        <color theme="1"/>
        <rFont val="ＭＳ Ｐゴシック"/>
        <family val="3"/>
        <charset val="128"/>
        <scheme val="minor"/>
      </rPr>
      <t>※３</t>
    </r>
    <rPh sb="1" eb="3">
      <t>ツイカ</t>
    </rPh>
    <rPh sb="3" eb="5">
      <t>リョウヨウ</t>
    </rPh>
    <rPh sb="5" eb="6">
      <t>ヒ</t>
    </rPh>
    <phoneticPr fontId="17"/>
  </si>
  <si>
    <r>
      <t>発症日又は陽性確定日（早い方）</t>
    </r>
    <r>
      <rPr>
        <b/>
        <sz val="11"/>
        <color theme="1"/>
        <rFont val="ＭＳ Ｐゴシック"/>
        <family val="3"/>
        <charset val="128"/>
        <scheme val="minor"/>
      </rPr>
      <t>※１</t>
    </r>
    <rPh sb="0" eb="3">
      <t>ハッショウビ</t>
    </rPh>
    <rPh sb="3" eb="4">
      <t>マタ</t>
    </rPh>
    <rPh sb="5" eb="7">
      <t>ヨウセイ</t>
    </rPh>
    <rPh sb="7" eb="10">
      <t>カクテイビ</t>
    </rPh>
    <rPh sb="11" eb="12">
      <t>ハヤ</t>
    </rPh>
    <rPh sb="13" eb="14">
      <t>ホウ</t>
    </rPh>
    <phoneticPr fontId="11"/>
  </si>
  <si>
    <t>　　感染症対応期間：　　令和　　年　　月　　～　　令和　　年　　月</t>
    <rPh sb="2" eb="9">
      <t>カンセンショウタイオウキカン</t>
    </rPh>
    <rPh sb="12" eb="14">
      <t>レイワ</t>
    </rPh>
    <rPh sb="16" eb="17">
      <t>ネン</t>
    </rPh>
    <rPh sb="19" eb="20">
      <t>ガツ</t>
    </rPh>
    <rPh sb="25" eb="27">
      <t>レイワ</t>
    </rPh>
    <rPh sb="29" eb="30">
      <t>ネン</t>
    </rPh>
    <rPh sb="32" eb="33">
      <t>ガツ</t>
    </rPh>
    <phoneticPr fontId="11"/>
  </si>
  <si>
    <t>※原則として、感染症への対応期間中に発注等を行ったものに限ります。</t>
    <rPh sb="1" eb="3">
      <t>ゲンソク</t>
    </rPh>
    <rPh sb="7" eb="10">
      <t>カンセンショウ</t>
    </rPh>
    <rPh sb="12" eb="14">
      <t>タイオウ</t>
    </rPh>
    <rPh sb="14" eb="16">
      <t>キカン</t>
    </rPh>
    <rPh sb="16" eb="17">
      <t>チュウ</t>
    </rPh>
    <rPh sb="18" eb="20">
      <t>ハッチュウ</t>
    </rPh>
    <rPh sb="20" eb="21">
      <t>トウ</t>
    </rPh>
    <rPh sb="22" eb="23">
      <t>オコナ</t>
    </rPh>
    <rPh sb="28" eb="29">
      <t>カギ</t>
    </rPh>
    <phoneticPr fontId="11"/>
  </si>
  <si>
    <t>　厚生労働省老健局「Q&amp;A」（令和５年５月）</t>
    <rPh sb="1" eb="3">
      <t>コウセイ</t>
    </rPh>
    <rPh sb="3" eb="6">
      <t>ロウドウショウ</t>
    </rPh>
    <rPh sb="6" eb="8">
      <t>ロウケン</t>
    </rPh>
    <rPh sb="8" eb="9">
      <t>キョク</t>
    </rPh>
    <rPh sb="15" eb="17">
      <t>レイワ</t>
    </rPh>
    <rPh sb="18" eb="19">
      <t>ネン</t>
    </rPh>
    <rPh sb="20" eb="21">
      <t>ガツ</t>
    </rPh>
    <phoneticPr fontId="26"/>
  </si>
  <si>
    <t>発症日から起算して10日以内の者（発症日を含めて10日間）とする。ただし、発症日から10日間を経過していなくても、発症後５日を経過し、かつ、症状軽快から24時間経過した者であって、当該療養者や高齢者施設等の個別の状況を踏まえて上記①～⑥の措置を継続しないこととした場合については、当該措置を行った日まで「施設内療養者」であるものとする。また、発症日から10日間経過し、かつ症状軽快から72時間経過していない者であって、高齢者施設等において療養が必要であると判断された者については、当該療養を行った日まで「施設内療養者」であるものとする（ただし、発症日から起算して15日目までを上限とする）。</t>
    <phoneticPr fontId="11"/>
  </si>
  <si>
    <t>令和４年９月30日までに発症した者については、発症後15日以内の者とする。</t>
  </si>
  <si>
    <t>令和４年10月１日以降に発症した者については、発症日から起算して10日以内の者（発症日を含めて10日間）とする。
ただし、発症日から10日間経過しても、症状軽快（※）後72時間経過していないために、基本となる療養解除基準（発症日から10日間経過し、かつ、症状軽快（※）後72時間経過）を満たさない者については、当該基準を満たす日まで「施設内療養者」であるものとする（ただし、発症日から起算して15日目までを上限とする）。</t>
    <phoneticPr fontId="11"/>
  </si>
  <si>
    <r>
      <t xml:space="preserve">※　無症状患者（無症状病原体保有者）について、陽性確定に係る検体採取日が令和５年１月１日以降の場合は、当該検体採取日から起算して７日以内の者（当該検体採取日を含めて７日間）を「施設内療養者」とする。なお、陽性確定に係る検体採取日が令和４年12月末日までの場合は、当該検体採取日を発症日として取り扱って差し支えない。
※　症状軽快とは、解熱剤を使用せずに解熱し、かつ、呼吸器症状が改善傾向にあることとする。
</t>
    </r>
    <r>
      <rPr>
        <u/>
        <sz val="10"/>
        <color theme="1"/>
        <rFont val="ＭＳ Ｐゴシック"/>
        <family val="3"/>
        <charset val="128"/>
        <scheme val="minor"/>
      </rPr>
      <t>※　上記期間中であっても、途中で入院、療養解除等があった場合は、発症日から施設内療養が終了した日までの間に限り「施設内療養者」とする。</t>
    </r>
    <rPh sb="205" eb="207">
      <t>ジョウキ</t>
    </rPh>
    <rPh sb="216" eb="218">
      <t>トチュウ</t>
    </rPh>
    <rPh sb="231" eb="233">
      <t>バアイ</t>
    </rPh>
    <rPh sb="240" eb="243">
      <t>シセツナイ</t>
    </rPh>
    <phoneticPr fontId="11"/>
  </si>
  <si>
    <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経過した者であって、当該療養者や高齢者施設等の個別の状況を踏まえて上記①～⑥の措置を継続しないこととした場合については、当該措置を行った日まで「施設内療養者」であるものとする。
※　症状軽快とは、解熱剤を使用せずに解熱し、かつ、呼吸器症状が改善傾向にあることとする。
※　上記期間中であっても、途中で入院、療養解除等があった場合は、発症日から施設内療養が終了した日までの間に限り「施設内療養者」とする。
※　上記期間中であっても、上記①～⑥の措置が行われていない期間が存在した場合、当該期間は補助の対象外とする</t>
    <phoneticPr fontId="11"/>
  </si>
  <si>
    <r>
      <t>施設内療養期間管理表【令和5年9月から10月をまたがる申請</t>
    </r>
    <r>
      <rPr>
        <sz val="10"/>
        <color theme="1"/>
        <rFont val="ＭＳ Ｐゴシック"/>
        <family val="2"/>
        <charset val="128"/>
        <scheme val="minor"/>
      </rPr>
      <t>】</t>
    </r>
    <rPh sb="0" eb="3">
      <t>シセツナイ</t>
    </rPh>
    <rPh sb="3" eb="7">
      <t>リョウヨウキカン</t>
    </rPh>
    <rPh sb="7" eb="10">
      <t>カンリヒョウ</t>
    </rPh>
    <rPh sb="11" eb="13">
      <t>レイワ</t>
    </rPh>
    <rPh sb="14" eb="15">
      <t>ネン</t>
    </rPh>
    <rPh sb="16" eb="17">
      <t>ガツ</t>
    </rPh>
    <rPh sb="21" eb="22">
      <t>ガツ</t>
    </rPh>
    <rPh sb="27" eb="29">
      <t>シンセイ</t>
    </rPh>
    <phoneticPr fontId="17"/>
  </si>
  <si>
    <t>●●</t>
    <phoneticPr fontId="17"/>
  </si>
  <si>
    <t>29人</t>
    <rPh sb="2" eb="3">
      <t>ニン</t>
    </rPh>
    <phoneticPr fontId="17"/>
  </si>
  <si>
    <t>発症日又は陽性確定日（早い方）</t>
    <rPh sb="0" eb="3">
      <t>ハッショウビ</t>
    </rPh>
    <rPh sb="3" eb="4">
      <t>マタ</t>
    </rPh>
    <rPh sb="5" eb="7">
      <t>ヨウセイ</t>
    </rPh>
    <rPh sb="7" eb="10">
      <t>カクテイビ</t>
    </rPh>
    <rPh sb="11" eb="12">
      <t>ハヤ</t>
    </rPh>
    <rPh sb="13" eb="14">
      <t>ホウ</t>
    </rPh>
    <phoneticPr fontId="11"/>
  </si>
  <si>
    <t>R5年9月</t>
    <rPh sb="2" eb="3">
      <t>ネン</t>
    </rPh>
    <rPh sb="4" eb="5">
      <t>ガツ</t>
    </rPh>
    <phoneticPr fontId="11"/>
  </si>
  <si>
    <t>令和5年10月</t>
    <rPh sb="0" eb="2">
      <t>レイワ</t>
    </rPh>
    <rPh sb="3" eb="4">
      <t>ネン</t>
    </rPh>
    <rPh sb="6" eb="7">
      <t>ガツ</t>
    </rPh>
    <phoneticPr fontId="11"/>
  </si>
  <si>
    <t>A</t>
    <phoneticPr fontId="17"/>
  </si>
  <si>
    <t>B</t>
    <phoneticPr fontId="17"/>
  </si>
  <si>
    <t>D</t>
    <phoneticPr fontId="17"/>
  </si>
  <si>
    <t>E</t>
    <phoneticPr fontId="17"/>
  </si>
  <si>
    <t>F</t>
    <phoneticPr fontId="17"/>
  </si>
  <si>
    <t>G</t>
    <phoneticPr fontId="17"/>
  </si>
  <si>
    <t>H</t>
    <phoneticPr fontId="11"/>
  </si>
  <si>
    <t>I</t>
    <phoneticPr fontId="11"/>
  </si>
  <si>
    <t>(基本）</t>
    <rPh sb="1" eb="3">
      <t>キホン</t>
    </rPh>
    <phoneticPr fontId="11"/>
  </si>
  <si>
    <t>②追加療養費</t>
    <rPh sb="1" eb="3">
      <t>ツイカ</t>
    </rPh>
    <rPh sb="3" eb="5">
      <t>リョウヨウ</t>
    </rPh>
    <rPh sb="5" eb="6">
      <t>ヒ</t>
    </rPh>
    <phoneticPr fontId="17"/>
  </si>
  <si>
    <t>【検算シート】</t>
    <rPh sb="1" eb="3">
      <t>ケンザン</t>
    </rPh>
    <phoneticPr fontId="11"/>
  </si>
  <si>
    <t>無症状者は、陽性確定の検体採取日を療養開始日とする。</t>
    <rPh sb="0" eb="4">
      <t>ムショウジョウシャ</t>
    </rPh>
    <rPh sb="6" eb="10">
      <t>ヨウセイカクテイ</t>
    </rPh>
    <rPh sb="11" eb="13">
      <t>ケンタイ</t>
    </rPh>
    <rPh sb="13" eb="16">
      <t>サイシュビ</t>
    </rPh>
    <rPh sb="17" eb="22">
      <t>リョウヨウカイシビ</t>
    </rPh>
    <phoneticPr fontId="11"/>
  </si>
  <si>
    <t>療養期間の最終日…施設内療養期間内（裏面参照）であって、症状軽快日※の前日</t>
    <rPh sb="0" eb="4">
      <t>リョウヨウキカン</t>
    </rPh>
    <rPh sb="5" eb="8">
      <t>サイシュウビ</t>
    </rPh>
    <rPh sb="9" eb="14">
      <t>シセツナイリョウヨウ</t>
    </rPh>
    <rPh sb="14" eb="16">
      <t>キカン</t>
    </rPh>
    <rPh sb="16" eb="17">
      <t>ナイ</t>
    </rPh>
    <rPh sb="18" eb="22">
      <t>リメンサンショウ</t>
    </rPh>
    <rPh sb="28" eb="30">
      <t>ショウジョウ</t>
    </rPh>
    <rPh sb="30" eb="32">
      <t>ケイカイ</t>
    </rPh>
    <rPh sb="32" eb="33">
      <t>ヒ</t>
    </rPh>
    <rPh sb="35" eb="37">
      <t>ゼンジツ</t>
    </rPh>
    <phoneticPr fontId="11"/>
  </si>
  <si>
    <t>関数範囲指定
又は手入力</t>
    <rPh sb="0" eb="2">
      <t>カンスウ</t>
    </rPh>
    <rPh sb="2" eb="6">
      <t>ハンイシテイ</t>
    </rPh>
    <rPh sb="7" eb="8">
      <t>マタ</t>
    </rPh>
    <rPh sb="9" eb="12">
      <t>テニュウリョク</t>
    </rPh>
    <phoneticPr fontId="11"/>
  </si>
  <si>
    <t>※症状軽快日とは、解熱剤を使用せずに解熱し、かつ、呼吸器症状が改善傾向にあることとする。</t>
    <rPh sb="1" eb="6">
      <t>ショウジョウケイカイビ</t>
    </rPh>
    <rPh sb="9" eb="12">
      <t>ゲネツザイ</t>
    </rPh>
    <phoneticPr fontId="11"/>
  </si>
  <si>
    <t>追加補助上限(事業所単位で基準単価の範囲内）</t>
    <rPh sb="0" eb="4">
      <t>ツイカホジョ</t>
    </rPh>
    <rPh sb="4" eb="6">
      <t>ジョウゲン</t>
    </rPh>
    <rPh sb="7" eb="10">
      <t>ジギョウショ</t>
    </rPh>
    <rPh sb="10" eb="12">
      <t>タンイ</t>
    </rPh>
    <rPh sb="13" eb="17">
      <t>キジュンタンカ</t>
    </rPh>
    <rPh sb="18" eb="21">
      <t>ハンイナイ</t>
    </rPh>
    <phoneticPr fontId="11"/>
  </si>
  <si>
    <t>９/30までの日数</t>
    <rPh sb="7" eb="9">
      <t>ニッスウ</t>
    </rPh>
    <phoneticPr fontId="11"/>
  </si>
  <si>
    <t>10/1以降の日数</t>
    <rPh sb="4" eb="6">
      <t>イコウ</t>
    </rPh>
    <rPh sb="7" eb="9">
      <t>ニッスウ</t>
    </rPh>
    <phoneticPr fontId="11"/>
  </si>
  <si>
    <t>申請額</t>
    <rPh sb="0" eb="3">
      <t>シンセイガク</t>
    </rPh>
    <phoneticPr fontId="11"/>
  </si>
  <si>
    <t>定員30人以上・・500万円</t>
    <rPh sb="0" eb="2">
      <t>テイイン</t>
    </rPh>
    <rPh sb="4" eb="7">
      <t>ニンイジョウ</t>
    </rPh>
    <rPh sb="12" eb="14">
      <t>マンエン</t>
    </rPh>
    <phoneticPr fontId="11"/>
  </si>
  <si>
    <t>↓</t>
    <phoneticPr fontId="11"/>
  </si>
  <si>
    <t>↓</t>
    <phoneticPr fontId="11"/>
  </si>
  <si>
    <t>↓</t>
    <phoneticPr fontId="11"/>
  </si>
  <si>
    <t>定員29人以下・・200万円</t>
    <rPh sb="0" eb="2">
      <t>テイイン</t>
    </rPh>
    <rPh sb="4" eb="5">
      <t>ニン</t>
    </rPh>
    <rPh sb="5" eb="7">
      <t>イカ</t>
    </rPh>
    <rPh sb="12" eb="14">
      <t>マンエン</t>
    </rPh>
    <phoneticPr fontId="11"/>
  </si>
  <si>
    <t>基本</t>
    <rPh sb="0" eb="2">
      <t>キホン</t>
    </rPh>
    <phoneticPr fontId="11"/>
  </si>
  <si>
    <t>×</t>
    <phoneticPr fontId="11"/>
  </si>
  <si>
    <t>＝</t>
    <phoneticPr fontId="11"/>
  </si>
  <si>
    <t>×</t>
    <phoneticPr fontId="11"/>
  </si>
  <si>
    <t>＝</t>
    <phoneticPr fontId="11"/>
  </si>
  <si>
    <t>合計</t>
    <rPh sb="0" eb="2">
      <t>ゴウケイ</t>
    </rPh>
    <phoneticPr fontId="11"/>
  </si>
  <si>
    <t>追加</t>
    <rPh sb="0" eb="2">
      <t>ツイカ</t>
    </rPh>
    <phoneticPr fontId="11"/>
  </si>
  <si>
    <t>×</t>
    <phoneticPr fontId="11"/>
  </si>
  <si>
    <t>１日当たりの支給額</t>
  </si>
  <si>
    <t>追加補助の１日当たりの施設内療養者</t>
    <rPh sb="0" eb="2">
      <t>ツイカ</t>
    </rPh>
    <rPh sb="2" eb="4">
      <t>ホジョ</t>
    </rPh>
    <rPh sb="6" eb="8">
      <t>ニチア</t>
    </rPh>
    <rPh sb="11" eb="14">
      <t>シセツナイ</t>
    </rPh>
    <rPh sb="14" eb="17">
      <t>リョウヨウシャ</t>
    </rPh>
    <phoneticPr fontId="11"/>
  </si>
  <si>
    <t>令5年9月30日まで</t>
    <rPh sb="0" eb="1">
      <t>レイ</t>
    </rPh>
    <rPh sb="2" eb="3">
      <t>ネン</t>
    </rPh>
    <rPh sb="4" eb="5">
      <t>ガツ</t>
    </rPh>
    <rPh sb="7" eb="8">
      <t>ニチ</t>
    </rPh>
    <phoneticPr fontId="11"/>
  </si>
  <si>
    <t>10,000円</t>
    <rPh sb="6" eb="7">
      <t>エン</t>
    </rPh>
    <phoneticPr fontId="11"/>
  </si>
  <si>
    <t>定員30人以上</t>
    <rPh sb="0" eb="2">
      <t>テイイン</t>
    </rPh>
    <rPh sb="4" eb="7">
      <t>ニンイジョウ</t>
    </rPh>
    <phoneticPr fontId="11"/>
  </si>
  <si>
    <t>5人以上</t>
    <rPh sb="1" eb="2">
      <t>ニン</t>
    </rPh>
    <rPh sb="2" eb="4">
      <t>イジョウ</t>
    </rPh>
    <phoneticPr fontId="11"/>
  </si>
  <si>
    <t>令和５年10月1日以降</t>
    <rPh sb="0" eb="2">
      <t>レイワ</t>
    </rPh>
    <rPh sb="3" eb="4">
      <t>ネン</t>
    </rPh>
    <rPh sb="6" eb="7">
      <t>ガツ</t>
    </rPh>
    <rPh sb="8" eb="9">
      <t>ニチ</t>
    </rPh>
    <rPh sb="9" eb="11">
      <t>イコウ</t>
    </rPh>
    <phoneticPr fontId="11"/>
  </si>
  <si>
    <t>5,000円</t>
    <rPh sb="1" eb="6">
      <t>000エン</t>
    </rPh>
    <phoneticPr fontId="11"/>
  </si>
  <si>
    <t>定員29人以下</t>
    <rPh sb="0" eb="2">
      <t>テイイン</t>
    </rPh>
    <rPh sb="4" eb="7">
      <t>ニンイカ</t>
    </rPh>
    <phoneticPr fontId="11"/>
  </si>
  <si>
    <t>2人以上</t>
    <rPh sb="1" eb="2">
      <t>ニン</t>
    </rPh>
    <rPh sb="2" eb="4">
      <t>イジョウ</t>
    </rPh>
    <phoneticPr fontId="11"/>
  </si>
  <si>
    <t>令5年10月1日以降</t>
    <rPh sb="0" eb="1">
      <t>レイ</t>
    </rPh>
    <rPh sb="2" eb="3">
      <t>ネン</t>
    </rPh>
    <rPh sb="5" eb="6">
      <t>ガツ</t>
    </rPh>
    <rPh sb="7" eb="8">
      <t>ニチ</t>
    </rPh>
    <rPh sb="8" eb="10">
      <t>イコウ</t>
    </rPh>
    <phoneticPr fontId="11"/>
  </si>
  <si>
    <t>10人以上</t>
    <rPh sb="2" eb="3">
      <t>ニン</t>
    </rPh>
    <rPh sb="3" eb="5">
      <t>イジョウ</t>
    </rPh>
    <phoneticPr fontId="11"/>
  </si>
  <si>
    <t>4人以上</t>
    <rPh sb="1" eb="2">
      <t>ニン</t>
    </rPh>
    <rPh sb="2" eb="4">
      <t>イジョウ</t>
    </rPh>
    <phoneticPr fontId="11"/>
  </si>
  <si>
    <t>令和４年９月30日までに発症した者については、発症後15日以内の者とする。</t>
    <phoneticPr fontId="11"/>
  </si>
  <si>
    <t>令和４年10月１日以降に発症した者については、発症日から起算して10日以内の者（発症日を含めて10日間）とする。
　ただし、発症日から10日間経過しても、症状軽快（※）後72時間経過していないために、基本となる療養解除基準（発症日から10日間経過し、かつ、症状軽快（※）後72時間経過）を満たさない者については、当該基準を満たす日まで「施設内療養者」であるものとする（ただし、発症日から起算して15日目までを上限とする）。なお、いずれの場合も、途中で入院した場合は、発症日から入院日までの間に限り「施設内療養者」とする。</t>
    <phoneticPr fontId="11"/>
  </si>
  <si>
    <t>※　無症状患者（無症状病原体保有者）について、陽性確定に係る検体採取日が令和５年１月１日以降の場合は、当該検体採取日から起算して７日以内の者（当該検体採取日を含めて７日間）を「施設内療養者」とする。なお、陽性確定に係る検体採取日が令和４年12月末日までの場合は、当該検体採取日を発症日として取り扱って差し支えない。
※　症状軽快とは、解熱剤を使用せずに解熱し、かつ、呼吸器症状が改善傾向にあることとする。</t>
    <phoneticPr fontId="11"/>
  </si>
  <si>
    <t>発症日から起算して10日以内の者（発症日を含めて10日間）とする。ただし、発症日から10日間を経過していなくても、発症後５日を経過し、かつ、症状軽快から24時間経過した者であって、当該療養者や高齢者施設等の個別の状況を踏まえて上記①～⑥の措置を継続しないこととした場合については、当該措置を行った日まで「施設内療養者」であるものとする。また、発症日から10日間経過し、かつ症状軽快から72時間経過していない者であって、高齢者施設等において療養が必要であると判断された者については、当該療養を行った日まで「施設内療養者」であるものとする（ただし、発症日から起算して15日目までを上限とする）。なお、いずれの場合も、途中で入院した場合は、発症日から入院日までの間に限り「施設内療養者」とする。</t>
    <phoneticPr fontId="11"/>
  </si>
  <si>
    <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経過した者であって、当該療養者や高齢者施設等の個別の状況を踏まえて上記①～⑥の措置を継続しないこととした場合については、当該措置を行った日まで「施設内療養者」であるものとする。
※　症状軽快とは、解熱剤を使用せずに解熱し、かつ、呼吸器症状が改善傾向にあることとする。
※　療養期間中であっても、上記①～⑥の措置が行われていない期間が存在した場合、当該期間は補助の対象外とする。</t>
    <phoneticPr fontId="11"/>
  </si>
  <si>
    <r>
      <t>施設内療養期間管理表【令和5年</t>
    </r>
    <r>
      <rPr>
        <sz val="10"/>
        <color theme="1"/>
        <rFont val="ＭＳ Ｐゴシック"/>
        <family val="2"/>
        <charset val="128"/>
        <scheme val="minor"/>
      </rPr>
      <t>10月1日以降の申請</t>
    </r>
    <r>
      <rPr>
        <sz val="10"/>
        <color theme="1"/>
        <rFont val="ＭＳ Ｐゴシック"/>
        <family val="2"/>
        <charset val="128"/>
        <scheme val="minor"/>
      </rPr>
      <t>】</t>
    </r>
    <rPh sb="0" eb="3">
      <t>シセツナイ</t>
    </rPh>
    <rPh sb="3" eb="7">
      <t>リョウヨウキカン</t>
    </rPh>
    <rPh sb="7" eb="10">
      <t>カンリヒョウ</t>
    </rPh>
    <rPh sb="11" eb="13">
      <t>レイワ</t>
    </rPh>
    <rPh sb="14" eb="15">
      <t>ネン</t>
    </rPh>
    <rPh sb="17" eb="18">
      <t>ガツ</t>
    </rPh>
    <rPh sb="19" eb="20">
      <t>ニチ</t>
    </rPh>
    <rPh sb="20" eb="22">
      <t>イコウ</t>
    </rPh>
    <rPh sb="23" eb="25">
      <t>シンセイ</t>
    </rPh>
    <phoneticPr fontId="17"/>
  </si>
  <si>
    <t>53人</t>
    <rPh sb="2" eb="3">
      <t>ニン</t>
    </rPh>
    <phoneticPr fontId="17"/>
  </si>
  <si>
    <t>①</t>
    <phoneticPr fontId="17"/>
  </si>
  <si>
    <t>5000×①</t>
    <phoneticPr fontId="17"/>
  </si>
  <si>
    <t>A</t>
    <phoneticPr fontId="17"/>
  </si>
  <si>
    <t>B</t>
    <phoneticPr fontId="17"/>
  </si>
  <si>
    <t>C</t>
    <phoneticPr fontId="17"/>
  </si>
  <si>
    <t>D</t>
    <phoneticPr fontId="17"/>
  </si>
  <si>
    <t>E</t>
    <phoneticPr fontId="17"/>
  </si>
  <si>
    <t>F</t>
    <phoneticPr fontId="17"/>
  </si>
  <si>
    <t>G</t>
    <phoneticPr fontId="17"/>
  </si>
  <si>
    <t>I</t>
    <phoneticPr fontId="11"/>
  </si>
  <si>
    <t>J</t>
    <phoneticPr fontId="11"/>
  </si>
  <si>
    <t>K</t>
    <phoneticPr fontId="11"/>
  </si>
  <si>
    <t>L</t>
    <phoneticPr fontId="11"/>
  </si>
  <si>
    <t>１日当たりの支給額</t>
    <phoneticPr fontId="11"/>
  </si>
  <si>
    <t>追加補助の要件</t>
    <rPh sb="0" eb="2">
      <t>ツイカ</t>
    </rPh>
    <rPh sb="2" eb="4">
      <t>ホジョ</t>
    </rPh>
    <rPh sb="5" eb="7">
      <t>ヨウケン</t>
    </rPh>
    <phoneticPr fontId="11"/>
  </si>
  <si>
    <t>１日当たりの施設内療養者</t>
    <rPh sb="1" eb="3">
      <t>ニチア</t>
    </rPh>
    <rPh sb="6" eb="12">
      <t>シセツナイリョウヨウシャ</t>
    </rPh>
    <phoneticPr fontId="11"/>
  </si>
  <si>
    <t>１事業所当たりの上限</t>
    <rPh sb="1" eb="5">
      <t>ジギョウショア</t>
    </rPh>
    <rPh sb="8" eb="10">
      <t>ジョウゲン</t>
    </rPh>
    <phoneticPr fontId="11"/>
  </si>
  <si>
    <t>500万円（基準単価の範囲内）</t>
    <rPh sb="3" eb="5">
      <t>マンエン</t>
    </rPh>
    <rPh sb="6" eb="10">
      <t>キジュンタンカ</t>
    </rPh>
    <rPh sb="11" eb="14">
      <t>ハンイナイ</t>
    </rPh>
    <phoneticPr fontId="11"/>
  </si>
  <si>
    <t>定員29人以下</t>
    <rPh sb="0" eb="2">
      <t>テイイン</t>
    </rPh>
    <rPh sb="4" eb="5">
      <t>ニン</t>
    </rPh>
    <rPh sb="5" eb="7">
      <t>イカ</t>
    </rPh>
    <phoneticPr fontId="11"/>
  </si>
  <si>
    <t>200万円(基準単価の範囲内）</t>
    <rPh sb="3" eb="5">
      <t>マンエン</t>
    </rPh>
    <rPh sb="6" eb="10">
      <t>キジュンタンカ</t>
    </rPh>
    <rPh sb="11" eb="14">
      <t>ハンイナイ</t>
    </rPh>
    <phoneticPr fontId="11"/>
  </si>
  <si>
    <t>令和４年９月30日までに発症した者については、発症後15日以内の者とする。</t>
    <phoneticPr fontId="11"/>
  </si>
  <si>
    <t>令和４年10月１日以降に発症した者については、発症日から起算して10日以内の者（発症日を含めて10日間）とする。
　ただし、発症日から10日間経過しても、症状軽快（※）後72時間経過していないために、基本となる療養解除基準（発症日から10日間経過し、かつ、症状軽快（※）後72時間経過）を満たさない者については、当該基準を満たす日まで「施設内療養者」であるものとする（ただし、発症日から起算して15日目までを上限とする）。なお、いずれの場合も、途中で入院した場合は、発症日から入院日までの間に限り「施設内療養者」とする。</t>
    <phoneticPr fontId="11"/>
  </si>
  <si>
    <t>発症日から起算して10日以内の者（発症日を含めて10日間）とする。ただし、発症日から10日間を経過していなくても、発症後５日を経過し、かつ、症状軽快から24時間経過した者であって、当該療養者や高齢者施設等の個別の状況を踏まえて上記①～⑥の措置を継続しないこととした場合については、当該措置を行った日まで「施設内療養者」であるものとする。また、発症日から10日間経過し、かつ症状軽快から72時間経過していない者であって、高齢者施設等において療養が必要であると判断された者については、当該療養を行った日まで「施設内療養者」であるものとする（ただし、発症日から起算して15日目までを上限とする）。なお、いずれの場合も、途中で入院した場合は、発症日から入院日までの間に限り「施設内療養者」とする。</t>
    <phoneticPr fontId="11"/>
  </si>
  <si>
    <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経過した者であって、当該療養者や高齢者施設等の個別の状況を踏まえて上記①～⑥の措置を継続しないこととした場合については、当該措置を行った日まで「施設内療養者」であるものとする。
※　症状軽快とは、解熱剤を使用せずに解熱し、かつ、呼吸器症状が改善傾向にあることとする。
※　療養期間中であっても、上記①～⑥の措置が行われていない期間が存在した場合、当該期間は補助の対象外とする。</t>
    <phoneticPr fontId="11"/>
  </si>
  <si>
    <t>各種手当申請シート(事業所別に作成）</t>
    <rPh sb="0" eb="2">
      <t>カクシュ</t>
    </rPh>
    <rPh sb="2" eb="4">
      <t>テアテ</t>
    </rPh>
    <rPh sb="4" eb="6">
      <t>シンセイ</t>
    </rPh>
    <rPh sb="10" eb="13">
      <t>ジギョウショ</t>
    </rPh>
    <rPh sb="13" eb="14">
      <t>ベツ</t>
    </rPh>
    <rPh sb="15" eb="17">
      <t>サクセイ</t>
    </rPh>
    <phoneticPr fontId="11"/>
  </si>
  <si>
    <t>事業所名</t>
    <rPh sb="0" eb="3">
      <t>ジギョウショ</t>
    </rPh>
    <rPh sb="3" eb="4">
      <t>メイ</t>
    </rPh>
    <phoneticPr fontId="11"/>
  </si>
  <si>
    <t>対応期間</t>
    <rPh sb="0" eb="2">
      <t>タイオウ</t>
    </rPh>
    <rPh sb="2" eb="4">
      <t>キカン</t>
    </rPh>
    <phoneticPr fontId="11"/>
  </si>
  <si>
    <t>　　　</t>
    <phoneticPr fontId="11"/>
  </si>
  <si>
    <t>R5.10/15～10/27</t>
    <phoneticPr fontId="11"/>
  </si>
  <si>
    <t>●</t>
    <phoneticPr fontId="11"/>
  </si>
  <si>
    <t>時間外手当</t>
    <rPh sb="0" eb="5">
      <t>ジカンガイテアテ</t>
    </rPh>
    <phoneticPr fontId="11"/>
  </si>
  <si>
    <t>・土日を休日とした場合の例</t>
    <rPh sb="1" eb="3">
      <t>ドニチ</t>
    </rPh>
    <rPh sb="4" eb="6">
      <t>キュウジツ</t>
    </rPh>
    <rPh sb="9" eb="11">
      <t>バアイ</t>
    </rPh>
    <rPh sb="12" eb="13">
      <t>レイ</t>
    </rPh>
    <phoneticPr fontId="11"/>
  </si>
  <si>
    <t>・各個人別に、対応期間の各日付の時間数実績及び支給金額の合計が明記されていれば結構です。</t>
    <rPh sb="1" eb="2">
      <t>カク</t>
    </rPh>
    <rPh sb="2" eb="4">
      <t>コジン</t>
    </rPh>
    <rPh sb="4" eb="5">
      <t>ベツ</t>
    </rPh>
    <rPh sb="7" eb="9">
      <t>タイオウ</t>
    </rPh>
    <rPh sb="9" eb="11">
      <t>キカン</t>
    </rPh>
    <rPh sb="12" eb="13">
      <t>カク</t>
    </rPh>
    <rPh sb="13" eb="15">
      <t>ヒヅケ</t>
    </rPh>
    <rPh sb="16" eb="19">
      <t>ジカンスウ</t>
    </rPh>
    <rPh sb="19" eb="21">
      <t>ジッセキ</t>
    </rPh>
    <rPh sb="21" eb="22">
      <t>オヨ</t>
    </rPh>
    <rPh sb="23" eb="25">
      <t>シキュウ</t>
    </rPh>
    <rPh sb="25" eb="27">
      <t>キンガク</t>
    </rPh>
    <rPh sb="28" eb="30">
      <t>ゴウケイ</t>
    </rPh>
    <rPh sb="31" eb="33">
      <t>メイキ</t>
    </rPh>
    <rPh sb="39" eb="41">
      <t>ケッコウ</t>
    </rPh>
    <phoneticPr fontId="11"/>
  </si>
  <si>
    <t>11月給与</t>
    <rPh sb="2" eb="3">
      <t>ガツ</t>
    </rPh>
    <rPh sb="3" eb="5">
      <t>キュウヨ</t>
    </rPh>
    <rPh sb="4" eb="5">
      <t>シキュウ</t>
    </rPh>
    <phoneticPr fontId="11"/>
  </si>
  <si>
    <t>賃金台帳等№</t>
    <rPh sb="0" eb="5">
      <t>チンギンダイチョウトウ</t>
    </rPh>
    <phoneticPr fontId="11"/>
  </si>
  <si>
    <t>単価
（基本）</t>
    <rPh sb="0" eb="2">
      <t>タンカ</t>
    </rPh>
    <rPh sb="4" eb="6">
      <t>キホン</t>
    </rPh>
    <phoneticPr fontId="11"/>
  </si>
  <si>
    <t>単価
1.25</t>
    <rPh sb="0" eb="2">
      <t>タンカ</t>
    </rPh>
    <phoneticPr fontId="11"/>
  </si>
  <si>
    <t>単価
1.5</t>
    <rPh sb="0" eb="2">
      <t>タンカ</t>
    </rPh>
    <phoneticPr fontId="11"/>
  </si>
  <si>
    <t>10月
時間外計</t>
    <rPh sb="2" eb="3">
      <t>ガツ</t>
    </rPh>
    <rPh sb="4" eb="8">
      <t>ジカンガイケイ</t>
    </rPh>
    <phoneticPr fontId="11"/>
  </si>
  <si>
    <t>計</t>
    <rPh sb="0" eb="1">
      <t>ケイ</t>
    </rPh>
    <phoneticPr fontId="11"/>
  </si>
  <si>
    <t>１１月
給与計</t>
    <rPh sb="2" eb="3">
      <t>ガツ</t>
    </rPh>
    <rPh sb="4" eb="6">
      <t>キュウヨ</t>
    </rPh>
    <rPh sb="6" eb="7">
      <t>ケイ</t>
    </rPh>
    <phoneticPr fontId="11"/>
  </si>
  <si>
    <t>広島花子</t>
    <rPh sb="0" eb="4">
      <t>ヒロシマハナコ</t>
    </rPh>
    <phoneticPr fontId="11"/>
  </si>
  <si>
    <t>広島鈴子</t>
    <rPh sb="0" eb="2">
      <t>ヒロシマ</t>
    </rPh>
    <rPh sb="2" eb="4">
      <t>スズコ</t>
    </rPh>
    <phoneticPr fontId="11"/>
  </si>
  <si>
    <t>山口一郎</t>
    <rPh sb="0" eb="2">
      <t>ヤマグチ</t>
    </rPh>
    <rPh sb="2" eb="4">
      <t>イチロウ</t>
    </rPh>
    <phoneticPr fontId="11"/>
  </si>
  <si>
    <t>岡山二郎</t>
    <rPh sb="0" eb="2">
      <t>オカヤマ</t>
    </rPh>
    <rPh sb="2" eb="4">
      <t>ジロウ</t>
    </rPh>
    <phoneticPr fontId="11"/>
  </si>
  <si>
    <t>12月給与</t>
    <rPh sb="2" eb="3">
      <t>ガツ</t>
    </rPh>
    <rPh sb="3" eb="5">
      <t>キュウヨ</t>
    </rPh>
    <rPh sb="4" eb="5">
      <t>シキュウ</t>
    </rPh>
    <phoneticPr fontId="11"/>
  </si>
  <si>
    <t>単価
1.35</t>
    <rPh sb="0" eb="2">
      <t>タンカ</t>
    </rPh>
    <phoneticPr fontId="11"/>
  </si>
  <si>
    <t>単価
1.6</t>
    <rPh sb="0" eb="2">
      <t>タンカ</t>
    </rPh>
    <phoneticPr fontId="11"/>
  </si>
  <si>
    <t>10月
時間外</t>
    <rPh sb="2" eb="3">
      <t>ガツ</t>
    </rPh>
    <rPh sb="4" eb="7">
      <t>ジカンガイ</t>
    </rPh>
    <phoneticPr fontId="11"/>
  </si>
  <si>
    <t>12月給与</t>
    <rPh sb="2" eb="3">
      <t>ガツ</t>
    </rPh>
    <rPh sb="3" eb="5">
      <t>キュウヨ</t>
    </rPh>
    <phoneticPr fontId="11"/>
  </si>
  <si>
    <t>●</t>
    <phoneticPr fontId="11"/>
  </si>
  <si>
    <t>応援派遣先</t>
    <rPh sb="0" eb="5">
      <t>オウエンハケンサキ</t>
    </rPh>
    <phoneticPr fontId="11"/>
  </si>
  <si>
    <t>短期入所生活介護事業所　ひろしま基町</t>
    <rPh sb="0" eb="2">
      <t>タンキ</t>
    </rPh>
    <rPh sb="2" eb="4">
      <t>ニュウショ</t>
    </rPh>
    <rPh sb="4" eb="6">
      <t>セイカツ</t>
    </rPh>
    <rPh sb="6" eb="11">
      <t>カイゴジギョウショ</t>
    </rPh>
    <rPh sb="16" eb="18">
      <t>モトマチ</t>
    </rPh>
    <phoneticPr fontId="11"/>
  </si>
  <si>
    <t>応援派遣期間</t>
    <rPh sb="0" eb="2">
      <t>オウエン</t>
    </rPh>
    <rPh sb="2" eb="6">
      <t>ハケンキカン</t>
    </rPh>
    <phoneticPr fontId="11"/>
  </si>
  <si>
    <t>　　　　R5.　10/16～10/20</t>
    <phoneticPr fontId="11"/>
  </si>
  <si>
    <t>11月支給給与</t>
    <rPh sb="2" eb="3">
      <t>ガツ</t>
    </rPh>
    <rPh sb="3" eb="5">
      <t>シキュウ</t>
    </rPh>
    <rPh sb="5" eb="7">
      <t>キュウヨ</t>
    </rPh>
    <phoneticPr fontId="11"/>
  </si>
  <si>
    <t>単価
(加算1.25）</t>
    <rPh sb="0" eb="2">
      <t>タンカ</t>
    </rPh>
    <rPh sb="4" eb="6">
      <t>カサン</t>
    </rPh>
    <phoneticPr fontId="11"/>
  </si>
  <si>
    <t>時間外計</t>
    <rPh sb="0" eb="3">
      <t>ジカンガイ</t>
    </rPh>
    <rPh sb="3" eb="4">
      <t>ケイ</t>
    </rPh>
    <phoneticPr fontId="11"/>
  </si>
  <si>
    <t>鈴木明子</t>
    <rPh sb="0" eb="2">
      <t>スズキ</t>
    </rPh>
    <rPh sb="2" eb="4">
      <t>アキコ</t>
    </rPh>
    <phoneticPr fontId="11"/>
  </si>
  <si>
    <t>浅田真生子</t>
    <rPh sb="0" eb="2">
      <t>アサダ</t>
    </rPh>
    <rPh sb="2" eb="5">
      <t>マオコ</t>
    </rPh>
    <phoneticPr fontId="11"/>
  </si>
  <si>
    <t>田中広子</t>
    <rPh sb="0" eb="2">
      <t>タナカ</t>
    </rPh>
    <rPh sb="2" eb="4">
      <t>ヒロコ</t>
    </rPh>
    <phoneticPr fontId="11"/>
  </si>
  <si>
    <t>業務手当(時間外手当は対象外）</t>
    <rPh sb="0" eb="4">
      <t>ギョウムテアテ</t>
    </rPh>
    <rPh sb="5" eb="10">
      <t>ジカンガイテアテ</t>
    </rPh>
    <rPh sb="11" eb="13">
      <t>タイショウ</t>
    </rPh>
    <rPh sb="13" eb="14">
      <t>ガイ</t>
    </rPh>
    <phoneticPr fontId="11"/>
  </si>
  <si>
    <t>【作成要領】</t>
    <rPh sb="1" eb="5">
      <t>サクセイヨウリョウ</t>
    </rPh>
    <phoneticPr fontId="11"/>
  </si>
  <si>
    <t>１　各手当別に入力する。（例に習って、給与支給月別に作成してください。）</t>
    <rPh sb="2" eb="6">
      <t>カクテアテベツ</t>
    </rPh>
    <rPh sb="7" eb="9">
      <t>ニュウリョク</t>
    </rPh>
    <rPh sb="13" eb="14">
      <t>レイ</t>
    </rPh>
    <rPh sb="15" eb="16">
      <t>ナラ</t>
    </rPh>
    <rPh sb="19" eb="21">
      <t>キュウヨ</t>
    </rPh>
    <rPh sb="21" eb="24">
      <t>シキュウツキ</t>
    </rPh>
    <rPh sb="24" eb="25">
      <t>ベツ</t>
    </rPh>
    <rPh sb="26" eb="28">
      <t>サクセイ</t>
    </rPh>
    <phoneticPr fontId="11"/>
  </si>
  <si>
    <t>　①　手当単価（必須）</t>
    <rPh sb="3" eb="7">
      <t>テアテタンカ</t>
    </rPh>
    <rPh sb="8" eb="10">
      <t>ヒッスウ</t>
    </rPh>
    <phoneticPr fontId="11"/>
  </si>
  <si>
    <t>　②　対応した日の支給額を入力する。</t>
    <rPh sb="3" eb="5">
      <t>タイオウ</t>
    </rPh>
    <rPh sb="7" eb="8">
      <t>ヒ</t>
    </rPh>
    <rPh sb="9" eb="12">
      <t>シキュウガク</t>
    </rPh>
    <rPh sb="13" eb="15">
      <t>ニュウリョク</t>
    </rPh>
    <phoneticPr fontId="11"/>
  </si>
  <si>
    <t>２　給与支給額集計表に支給した各手当の合計金額を入力する。</t>
    <rPh sb="2" eb="4">
      <t>キュウヨ</t>
    </rPh>
    <rPh sb="4" eb="7">
      <t>シキュウガク</t>
    </rPh>
    <rPh sb="7" eb="10">
      <t>シュウケイヒョウ</t>
    </rPh>
    <rPh sb="9" eb="10">
      <t>ヒョウ</t>
    </rPh>
    <rPh sb="11" eb="13">
      <t>シキュウ</t>
    </rPh>
    <phoneticPr fontId="11"/>
  </si>
  <si>
    <t>３　補助金申請集計表を作成し、申請額を決定する。</t>
    <rPh sb="11" eb="13">
      <t>サクセイ</t>
    </rPh>
    <rPh sb="15" eb="18">
      <t>シンセイガク</t>
    </rPh>
    <rPh sb="19" eb="21">
      <t>ケッテイ</t>
    </rPh>
    <phoneticPr fontId="11"/>
  </si>
  <si>
    <t>　①　１日当たり4千円を超える場合は、４千円を入力、超えない場合は２の金額を入力する。</t>
    <rPh sb="4" eb="5">
      <t>ニチ</t>
    </rPh>
    <rPh sb="5" eb="6">
      <t>ア</t>
    </rPh>
    <rPh sb="10" eb="11">
      <t>エン</t>
    </rPh>
    <rPh sb="12" eb="13">
      <t>コ</t>
    </rPh>
    <rPh sb="15" eb="17">
      <t>バアイ</t>
    </rPh>
    <rPh sb="21" eb="22">
      <t>エン</t>
    </rPh>
    <rPh sb="23" eb="25">
      <t>ニュウリョク</t>
    </rPh>
    <rPh sb="26" eb="27">
      <t>コ</t>
    </rPh>
    <rPh sb="30" eb="32">
      <t>バアイ</t>
    </rPh>
    <rPh sb="35" eb="37">
      <t>キンガク</t>
    </rPh>
    <rPh sb="38" eb="40">
      <t>ニュウリョク</t>
    </rPh>
    <phoneticPr fontId="11"/>
  </si>
  <si>
    <t>　②　一月あたりの支給合計金額が２万円を超える場合は、２万円を、超えない場合は、2の金額を入力する。</t>
    <rPh sb="3" eb="5">
      <t>ヒトツキ</t>
    </rPh>
    <rPh sb="9" eb="11">
      <t>シキュウ</t>
    </rPh>
    <rPh sb="11" eb="13">
      <t>ゴウケイ</t>
    </rPh>
    <rPh sb="13" eb="15">
      <t>キンガク</t>
    </rPh>
    <rPh sb="18" eb="19">
      <t>エン</t>
    </rPh>
    <rPh sb="20" eb="21">
      <t>コ</t>
    </rPh>
    <rPh sb="23" eb="25">
      <t>バアイ</t>
    </rPh>
    <rPh sb="28" eb="29">
      <t>マン</t>
    </rPh>
    <rPh sb="29" eb="30">
      <t>エン</t>
    </rPh>
    <rPh sb="32" eb="33">
      <t>コ</t>
    </rPh>
    <rPh sb="36" eb="38">
      <t>バアイ</t>
    </rPh>
    <rPh sb="42" eb="44">
      <t>キンガク</t>
    </rPh>
    <rPh sb="45" eb="47">
      <t>ニュウリョク</t>
    </rPh>
    <phoneticPr fontId="11"/>
  </si>
  <si>
    <t>※応援派遣先で支給した業務手当も対象になります。</t>
    <rPh sb="1" eb="5">
      <t>オウエンハケン</t>
    </rPh>
    <rPh sb="5" eb="6">
      <t>サキ</t>
    </rPh>
    <rPh sb="7" eb="9">
      <t>シキュウ</t>
    </rPh>
    <rPh sb="11" eb="13">
      <t>ギョウム</t>
    </rPh>
    <rPh sb="13" eb="15">
      <t>テアテ</t>
    </rPh>
    <rPh sb="16" eb="18">
      <t>タイショウ</t>
    </rPh>
    <phoneticPr fontId="11"/>
  </si>
  <si>
    <t>１-1　危険手当</t>
    <rPh sb="4" eb="8">
      <t>キケンテアテ</t>
    </rPh>
    <phoneticPr fontId="11"/>
  </si>
  <si>
    <t>単価</t>
    <rPh sb="0" eb="2">
      <t>タンカ</t>
    </rPh>
    <phoneticPr fontId="11"/>
  </si>
  <si>
    <t>単価根拠
（職種別）</t>
    <rPh sb="0" eb="2">
      <t>タンカ</t>
    </rPh>
    <rPh sb="2" eb="4">
      <t>コンキョ</t>
    </rPh>
    <rPh sb="6" eb="9">
      <t>ショクシュベツ</t>
    </rPh>
    <phoneticPr fontId="11"/>
  </si>
  <si>
    <t>１１月
給与計</t>
    <rPh sb="2" eb="3">
      <t>ガツ</t>
    </rPh>
    <rPh sb="4" eb="7">
      <t>キュウヨケイ</t>
    </rPh>
    <phoneticPr fontId="11"/>
  </si>
  <si>
    <t>12月
給与計</t>
    <rPh sb="2" eb="3">
      <t>ガツ</t>
    </rPh>
    <rPh sb="4" eb="7">
      <t>キュウヨケイ</t>
    </rPh>
    <phoneticPr fontId="11"/>
  </si>
  <si>
    <t>看護師</t>
    <rPh sb="0" eb="3">
      <t>カンゴシ</t>
    </rPh>
    <phoneticPr fontId="11"/>
  </si>
  <si>
    <t>介護士</t>
    <rPh sb="0" eb="2">
      <t>カイゴ</t>
    </rPh>
    <rPh sb="2" eb="3">
      <t>シ</t>
    </rPh>
    <phoneticPr fontId="11"/>
  </si>
  <si>
    <t>1-2　▲▲手当</t>
    <rPh sb="6" eb="8">
      <t>テアテ</t>
    </rPh>
    <phoneticPr fontId="11"/>
  </si>
  <si>
    <t>2　給与支給額集計表</t>
    <rPh sb="2" eb="7">
      <t>キュウヨシキュウガク</t>
    </rPh>
    <rPh sb="7" eb="10">
      <t>シュウケイヒョウ</t>
    </rPh>
    <phoneticPr fontId="11"/>
  </si>
  <si>
    <t>3　補助金申請集計表</t>
    <rPh sb="2" eb="5">
      <t>ホジョキン</t>
    </rPh>
    <rPh sb="5" eb="7">
      <t>シンセイ</t>
    </rPh>
    <rPh sb="7" eb="10">
      <t>シュウケイヒョウ</t>
    </rPh>
    <phoneticPr fontId="11"/>
  </si>
  <si>
    <t>（１）　１日当たり4,000円を超える場合は4,000円を、4,000円未満は「2  給与支給額集計表」の金額を入力してください。</t>
    <rPh sb="5" eb="7">
      <t>ニチア</t>
    </rPh>
    <rPh sb="14" eb="15">
      <t>エン</t>
    </rPh>
    <rPh sb="16" eb="17">
      <t>コ</t>
    </rPh>
    <rPh sb="19" eb="21">
      <t>バアイ</t>
    </rPh>
    <rPh sb="27" eb="28">
      <t>エン</t>
    </rPh>
    <rPh sb="35" eb="36">
      <t>エン</t>
    </rPh>
    <rPh sb="36" eb="38">
      <t>ミマン</t>
    </rPh>
    <rPh sb="43" eb="45">
      <t>キュウヨ</t>
    </rPh>
    <rPh sb="45" eb="47">
      <t>シキュウ</t>
    </rPh>
    <rPh sb="47" eb="48">
      <t>ガク</t>
    </rPh>
    <rPh sb="48" eb="51">
      <t>シュウケイヒョウ</t>
    </rPh>
    <rPh sb="53" eb="55">
      <t>キンガク</t>
    </rPh>
    <rPh sb="56" eb="58">
      <t>ニュウリョク</t>
    </rPh>
    <phoneticPr fontId="11"/>
  </si>
  <si>
    <t>（２）　当該月の給与計が20,000を超える場合は20,000円を、20,000円未満は「２　給与支給額集計表」の金額を「補助金対象」欄に入力してください。</t>
    <rPh sb="4" eb="6">
      <t>トウガイ</t>
    </rPh>
    <rPh sb="6" eb="7">
      <t>ヅキ</t>
    </rPh>
    <rPh sb="8" eb="10">
      <t>キュウヨ</t>
    </rPh>
    <rPh sb="10" eb="11">
      <t>ケイ</t>
    </rPh>
    <rPh sb="19" eb="20">
      <t>コ</t>
    </rPh>
    <rPh sb="22" eb="24">
      <t>バアイ</t>
    </rPh>
    <rPh sb="31" eb="32">
      <t>エン</t>
    </rPh>
    <rPh sb="40" eb="41">
      <t>エン</t>
    </rPh>
    <rPh sb="41" eb="43">
      <t>ミマン</t>
    </rPh>
    <rPh sb="47" eb="49">
      <t>キュウヨ</t>
    </rPh>
    <rPh sb="49" eb="52">
      <t>シキュウガク</t>
    </rPh>
    <rPh sb="52" eb="55">
      <t>シュウケイヒョウ</t>
    </rPh>
    <rPh sb="57" eb="59">
      <t>キンガク</t>
    </rPh>
    <rPh sb="61" eb="66">
      <t>ホジョキンタイショウ</t>
    </rPh>
    <rPh sb="67" eb="68">
      <t>ラン</t>
    </rPh>
    <rPh sb="69" eb="71">
      <t>ニュウリョク</t>
    </rPh>
    <phoneticPr fontId="11"/>
  </si>
  <si>
    <t>11月
補助金対象</t>
    <rPh sb="2" eb="3">
      <t>ガツ</t>
    </rPh>
    <rPh sb="4" eb="7">
      <t>ホジョキン</t>
    </rPh>
    <rPh sb="7" eb="9">
      <t>タイショウ</t>
    </rPh>
    <phoneticPr fontId="11"/>
  </si>
  <si>
    <t>12月
補助金対象</t>
    <rPh sb="2" eb="3">
      <t>ガツ</t>
    </rPh>
    <rPh sb="4" eb="9">
      <t>ホジョキンタイショウ</t>
    </rPh>
    <phoneticPr fontId="11"/>
  </si>
  <si>
    <t>【必須】</t>
    <rPh sb="1" eb="3">
      <t>ヒッスウ</t>
    </rPh>
    <phoneticPr fontId="11"/>
  </si>
  <si>
    <t>給与支給月別に、日付ごとの時間外実績数、給与支給合計額が必要です。</t>
    <rPh sb="0" eb="2">
      <t>キュウヨ</t>
    </rPh>
    <rPh sb="2" eb="5">
      <t>シキュウツキ</t>
    </rPh>
    <rPh sb="5" eb="6">
      <t>ベツ</t>
    </rPh>
    <rPh sb="8" eb="10">
      <t>ヒヅケ</t>
    </rPh>
    <rPh sb="13" eb="16">
      <t>ジカンガイ</t>
    </rPh>
    <rPh sb="16" eb="18">
      <t>ジッセキ</t>
    </rPh>
    <rPh sb="18" eb="19">
      <t>スウ</t>
    </rPh>
    <rPh sb="20" eb="22">
      <t>キュウヨ</t>
    </rPh>
    <rPh sb="22" eb="24">
      <t>シキュウ</t>
    </rPh>
    <rPh sb="24" eb="26">
      <t>ゴウケイ</t>
    </rPh>
    <rPh sb="26" eb="27">
      <t>ガク</t>
    </rPh>
    <rPh sb="28" eb="30">
      <t>ヒツヨウ</t>
    </rPh>
    <phoneticPr fontId="11"/>
  </si>
  <si>
    <t>業務手当</t>
    <rPh sb="0" eb="4">
      <t>ギョウムテアテ</t>
    </rPh>
    <phoneticPr fontId="11"/>
  </si>
  <si>
    <t>給与支給月別に、各手当別、日付ごとの集計表をそれぞれ作成してください。</t>
    <rPh sb="0" eb="2">
      <t>キュウヨ</t>
    </rPh>
    <rPh sb="2" eb="5">
      <t>シキュウツキ</t>
    </rPh>
    <rPh sb="5" eb="6">
      <t>ベツ</t>
    </rPh>
    <rPh sb="8" eb="9">
      <t>カク</t>
    </rPh>
    <rPh sb="9" eb="11">
      <t>テアテ</t>
    </rPh>
    <rPh sb="11" eb="12">
      <t>ベツ</t>
    </rPh>
    <rPh sb="13" eb="15">
      <t>ヒヅケ</t>
    </rPh>
    <rPh sb="18" eb="21">
      <t>シュウケイヒョウ</t>
    </rPh>
    <rPh sb="26" eb="28">
      <t>サクセイ</t>
    </rPh>
    <phoneticPr fontId="11"/>
  </si>
  <si>
    <t>補助金申請用の集計表は別に作成してください。</t>
    <rPh sb="0" eb="6">
      <t>ホジョキンシンセイヨウ</t>
    </rPh>
    <rPh sb="7" eb="10">
      <t>シュウケイヒョウ</t>
    </rPh>
    <rPh sb="11" eb="12">
      <t>ベツ</t>
    </rPh>
    <rPh sb="13" eb="15">
      <t>サクセイ</t>
    </rPh>
    <phoneticPr fontId="11"/>
  </si>
  <si>
    <t>（支給額＝補助金申請額にならない場合があります。）</t>
    <rPh sb="1" eb="4">
      <t>シキュウガク</t>
    </rPh>
    <rPh sb="5" eb="8">
      <t>ホジョキン</t>
    </rPh>
    <rPh sb="8" eb="11">
      <t>シンセイガク</t>
    </rPh>
    <rPh sb="16" eb="18">
      <t>バアイ</t>
    </rPh>
    <phoneticPr fontId="11"/>
  </si>
  <si>
    <t>他事業所応援派遣分時間外手当（様式１－４　個票（ウ）に計上）</t>
    <rPh sb="0" eb="4">
      <t>タジギョウショ</t>
    </rPh>
    <rPh sb="4" eb="6">
      <t>オウエン</t>
    </rPh>
    <rPh sb="6" eb="8">
      <t>ハケン</t>
    </rPh>
    <rPh sb="8" eb="9">
      <t>ブン</t>
    </rPh>
    <rPh sb="9" eb="14">
      <t>ジカンガイテアテ</t>
    </rPh>
    <rPh sb="15" eb="17">
      <t>ヨウシキ</t>
    </rPh>
    <rPh sb="21" eb="23">
      <t>コヒョウ</t>
    </rPh>
    <rPh sb="27" eb="29">
      <t>ケイジョウ</t>
    </rPh>
    <phoneticPr fontId="11"/>
  </si>
  <si>
    <t>R5年10月</t>
    <rPh sb="2" eb="3">
      <t>ネン</t>
    </rPh>
    <rPh sb="5" eb="6">
      <t>ガツ</t>
    </rPh>
    <phoneticPr fontId="11"/>
  </si>
  <si>
    <t>R5年9月以前</t>
    <phoneticPr fontId="11"/>
  </si>
  <si>
    <t>R5年10月以降</t>
    <phoneticPr fontId="11"/>
  </si>
  <si>
    <t>R5年10月以降は
１日50000円</t>
    <rPh sb="11" eb="12">
      <t>ニチ</t>
    </rPh>
    <rPh sb="17" eb="18">
      <t>エン</t>
    </rPh>
    <phoneticPr fontId="17"/>
  </si>
  <si>
    <t>R5年9月以前は
１日10,000円</t>
    <rPh sb="10" eb="11">
      <t>ニチ</t>
    </rPh>
    <rPh sb="17" eb="18">
      <t>エン</t>
    </rPh>
    <phoneticPr fontId="17"/>
  </si>
  <si>
    <t>小計</t>
    <rPh sb="0" eb="2">
      <t>ショウケイ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</si>
</sst>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m/d;@"/>
    <numFmt numFmtId="178" formatCode="&quot;¥&quot;#,##0;[Red]&quot;¥&quot;#,##0"/>
    <numFmt numFmtId="179" formatCode="[$-411]ge\.m\.d;@"/>
    <numFmt numFmtId="180" formatCode="#,##0_);[Red]\(#,##0\)"/>
    <numFmt numFmtId="181" formatCode="[h]:mm"/>
    <numFmt numFmtId="182" formatCode="0.0_);[Red]\(0.0\)"/>
    <numFmt numFmtId="183" formatCode="#,##0.00_);[Red]\(#,##0.00\)"/>
    <numFmt numFmtId="184" formatCode="yyyy/m/d;@"/>
  </numFmts>
  <fonts count="7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9"/>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明朝"/>
      <family val="2"/>
      <charset val="128"/>
    </font>
    <font>
      <sz val="10"/>
      <color theme="1"/>
      <name val="ＭＳ Ｐゴシック"/>
      <family val="3"/>
      <charset val="128"/>
      <scheme val="minor"/>
    </font>
    <font>
      <sz val="11"/>
      <name val="ＭＳ ゴシック"/>
      <family val="3"/>
      <charset val="128"/>
    </font>
    <font>
      <sz val="10"/>
      <name val="ＭＳ ゴシック"/>
      <family val="3"/>
      <charset val="128"/>
    </font>
    <font>
      <b/>
      <sz val="9"/>
      <color indexed="81"/>
      <name val="ＭＳ Ｐゴシック"/>
      <family val="3"/>
      <charset val="128"/>
    </font>
    <font>
      <sz val="11"/>
      <color rgb="FF000000"/>
      <name val="游ゴシック"/>
      <family val="3"/>
      <charset val="128"/>
    </font>
    <font>
      <sz val="6"/>
      <name val="游ゴシック"/>
      <family val="2"/>
      <charset val="128"/>
    </font>
    <font>
      <sz val="10"/>
      <color rgb="FF000000"/>
      <name val="游ゴシック"/>
      <family val="2"/>
      <charset val="128"/>
    </font>
    <font>
      <sz val="10"/>
      <color rgb="FFFF0000"/>
      <name val="ＭＳ Ｐゴシック"/>
      <family val="3"/>
      <charset val="128"/>
      <scheme val="minor"/>
    </font>
    <font>
      <sz val="10"/>
      <name val="ＭＳ Ｐゴシック"/>
      <family val="3"/>
      <charset val="128"/>
    </font>
    <font>
      <sz val="12"/>
      <color theme="1"/>
      <name val="ＭＳ Ｐ明朝"/>
      <family val="1"/>
      <charset val="128"/>
    </font>
    <font>
      <sz val="11"/>
      <color theme="1"/>
      <name val="ＭＳ Ｐ明朝"/>
      <family val="1"/>
      <charset val="128"/>
    </font>
    <font>
      <sz val="13"/>
      <color theme="1"/>
      <name val="ＭＳ Ｐ明朝"/>
      <family val="1"/>
      <charset val="128"/>
    </font>
    <font>
      <b/>
      <sz val="12"/>
      <color theme="1"/>
      <name val="ＭＳ Ｐ明朝"/>
      <family val="1"/>
      <charset val="128"/>
    </font>
    <font>
      <sz val="10"/>
      <name val="ＭＳ Ｐゴシック"/>
      <family val="3"/>
      <charset val="128"/>
      <scheme val="minor"/>
    </font>
    <font>
      <b/>
      <sz val="11"/>
      <color theme="1"/>
      <name val="ＭＳ Ｐ明朝"/>
      <family val="1"/>
      <charset val="128"/>
    </font>
    <font>
      <b/>
      <sz val="10.5"/>
      <color theme="1"/>
      <name val="ＭＳ Ｐゴシック"/>
      <family val="3"/>
      <charset val="128"/>
      <scheme val="minor"/>
    </font>
    <font>
      <sz val="12"/>
      <color theme="1"/>
      <name val="ＭＳ Ｐゴシック"/>
      <family val="3"/>
      <charset val="128"/>
      <scheme val="minor"/>
    </font>
    <font>
      <u/>
      <sz val="12"/>
      <name val="ＭＳ Ｐゴシック"/>
      <family val="3"/>
      <charset val="128"/>
      <scheme val="minor"/>
    </font>
    <font>
      <u/>
      <sz val="12"/>
      <color rgb="FFFF0000"/>
      <name val="ＭＳ Ｐゴシック"/>
      <family val="3"/>
      <charset val="128"/>
      <scheme val="minor"/>
    </font>
    <font>
      <sz val="12"/>
      <name val="ＭＳ Ｐゴシック"/>
      <family val="3"/>
      <charset val="128"/>
      <scheme val="minor"/>
    </font>
    <font>
      <b/>
      <sz val="10.5"/>
      <color theme="1"/>
      <name val="ＭＳ Ｐ明朝"/>
      <family val="1"/>
      <charset val="128"/>
    </font>
    <font>
      <sz val="9"/>
      <color theme="1"/>
      <name val="ＭＳ Ｐ明朝"/>
      <family val="1"/>
      <charset val="128"/>
    </font>
    <font>
      <sz val="9"/>
      <color theme="1"/>
      <name val="ＭＳ Ｐゴシック"/>
      <family val="2"/>
      <charset val="128"/>
      <scheme val="minor"/>
    </font>
    <font>
      <sz val="10"/>
      <name val="ＭＳ Ｐ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11"/>
      <color theme="1"/>
      <name val="ＭＳ Ｐゴシック"/>
      <family val="2"/>
      <scheme val="minor"/>
    </font>
    <font>
      <sz val="11"/>
      <color theme="1"/>
      <name val="ＭＳ Ｐゴシック"/>
      <family val="2"/>
      <charset val="128"/>
    </font>
    <font>
      <sz val="18"/>
      <color theme="1"/>
      <name val="ＭＳ Ｐ明朝"/>
      <family val="1"/>
      <charset val="128"/>
    </font>
    <font>
      <sz val="11"/>
      <color theme="1"/>
      <name val="ＭＳ Ｐゴシック"/>
      <family val="3"/>
      <charset val="128"/>
      <scheme val="minor"/>
    </font>
    <font>
      <u/>
      <sz val="11"/>
      <color theme="10"/>
      <name val="ＭＳ Ｐゴシック"/>
      <family val="2"/>
      <scheme val="minor"/>
    </font>
    <font>
      <b/>
      <sz val="14"/>
      <color rgb="FFFF0000"/>
      <name val="ＭＳ Ｐ明朝"/>
      <family val="1"/>
      <charset val="128"/>
    </font>
    <font>
      <sz val="12"/>
      <name val="ＭＳ Ｐ明朝"/>
      <family val="1"/>
      <charset val="128"/>
    </font>
    <font>
      <sz val="11"/>
      <color rgb="FFFF0000"/>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u/>
      <sz val="10"/>
      <color theme="1"/>
      <name val="ＭＳ Ｐゴシック"/>
      <family val="3"/>
      <charset val="128"/>
      <scheme val="minor"/>
    </font>
    <font>
      <b/>
      <sz val="10"/>
      <color theme="1"/>
      <name val="ＭＳ Ｐゴシック"/>
      <family val="3"/>
      <charset val="128"/>
      <scheme val="minor"/>
    </font>
    <font>
      <b/>
      <sz val="14"/>
      <name val="ＭＳ Ｐゴシック"/>
      <family val="3"/>
      <charset val="128"/>
    </font>
    <font>
      <sz val="12"/>
      <name val="ＭＳ Ｐゴシック"/>
      <family val="3"/>
      <charset val="128"/>
    </font>
    <font>
      <b/>
      <sz val="11"/>
      <name val="ＭＳ Ｐゴシック"/>
      <family val="3"/>
      <charset val="128"/>
    </font>
    <font>
      <u/>
      <sz val="11"/>
      <name val="ＭＳ Ｐゴシック"/>
      <family val="3"/>
      <charset val="128"/>
    </font>
    <font>
      <sz val="11"/>
      <name val="HG丸ｺﾞｼｯｸM-PRO"/>
      <family val="3"/>
      <charset val="128"/>
    </font>
    <font>
      <b/>
      <sz val="11"/>
      <name val="HG丸ｺﾞｼｯｸM-PRO"/>
      <family val="3"/>
      <charset val="128"/>
    </font>
    <font>
      <sz val="10"/>
      <name val="HG丸ｺﾞｼｯｸM-PRO"/>
      <family val="3"/>
      <charset val="128"/>
    </font>
    <font>
      <sz val="10"/>
      <color rgb="FFFF0000"/>
      <name val="HG丸ｺﾞｼｯｸM-PRO"/>
      <family val="3"/>
      <charset val="128"/>
    </font>
    <font>
      <b/>
      <sz val="10"/>
      <name val="ＭＳ Ｐゴシック"/>
      <family val="3"/>
      <charset val="128"/>
    </font>
    <font>
      <sz val="11"/>
      <color rgb="FFFF0000"/>
      <name val="HG丸ｺﾞｼｯｸM-PRO"/>
      <family val="3"/>
      <charset val="128"/>
    </font>
    <font>
      <b/>
      <sz val="11"/>
      <color rgb="FFFF0000"/>
      <name val="HG丸ｺﾞｼｯｸM-PRO"/>
      <family val="3"/>
      <charset val="128"/>
    </font>
    <font>
      <sz val="9"/>
      <color indexed="81"/>
      <name val="ＭＳ Ｐ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2CC"/>
        <bgColor rgb="FF000000"/>
      </patternFill>
    </fill>
    <fill>
      <patternFill patternType="solid">
        <fgColor rgb="FFDDEBF7"/>
        <bgColor rgb="FF0000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4.9989318521683403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auto="1"/>
      </left>
      <right style="thin">
        <color auto="1"/>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right/>
      <top/>
      <bottom style="thin">
        <color indexed="64"/>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indexed="64"/>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auto="1"/>
      </left>
      <right style="medium">
        <color auto="1"/>
      </right>
      <top style="thin">
        <color auto="1"/>
      </top>
      <bottom/>
      <diagonal/>
    </border>
    <border>
      <left style="medium">
        <color auto="1"/>
      </left>
      <right style="medium">
        <color auto="1"/>
      </right>
      <top/>
      <bottom/>
      <diagonal/>
    </border>
    <border>
      <left style="thin">
        <color auto="1"/>
      </left>
      <right/>
      <top style="medium">
        <color auto="1"/>
      </top>
      <bottom/>
      <diagonal/>
    </border>
    <border>
      <left style="medium">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indexed="64"/>
      </right>
      <top style="thin">
        <color auto="1"/>
      </top>
      <bottom style="medium">
        <color indexed="64"/>
      </bottom>
      <diagonal/>
    </border>
    <border>
      <left style="medium">
        <color indexed="64"/>
      </left>
      <right style="thin">
        <color auto="1"/>
      </right>
      <top style="medium">
        <color auto="1"/>
      </top>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auto="1"/>
      </top>
      <bottom style="medium">
        <color indexed="64"/>
      </bottom>
      <diagonal/>
    </border>
  </borders>
  <cellStyleXfs count="21">
    <xf numFmtId="0" fontId="0" fillId="0" borderId="0"/>
    <xf numFmtId="0" fontId="10" fillId="0" borderId="0"/>
    <xf numFmtId="0" fontId="9" fillId="0" borderId="0">
      <alignment vertical="center"/>
    </xf>
    <xf numFmtId="38" fontId="9" fillId="0" borderId="0" applyFont="0" applyFill="0" applyBorder="0" applyAlignment="0" applyProtection="0">
      <alignment vertical="center"/>
    </xf>
    <xf numFmtId="0" fontId="10" fillId="0" borderId="0">
      <alignment vertical="center"/>
    </xf>
    <xf numFmtId="0" fontId="20" fillId="0" borderId="0">
      <alignment vertical="center"/>
    </xf>
    <xf numFmtId="38" fontId="20"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6" fillId="0" borderId="0">
      <alignment vertical="center"/>
    </xf>
    <xf numFmtId="38" fontId="10" fillId="0" borderId="0" applyFont="0" applyFill="0" applyBorder="0" applyAlignment="0" applyProtection="0">
      <alignment vertical="center"/>
    </xf>
    <xf numFmtId="0" fontId="50" fillId="0" borderId="0"/>
    <xf numFmtId="0" fontId="54" fillId="0" borderId="0" applyNumberFormat="0" applyFill="0" applyBorder="0" applyAlignment="0" applyProtection="0"/>
    <xf numFmtId="38" fontId="50" fillId="0" borderId="0" applyFont="0" applyFill="0" applyBorder="0" applyAlignment="0" applyProtection="0">
      <alignment vertical="center"/>
    </xf>
    <xf numFmtId="0" fontId="50"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587">
    <xf numFmtId="0" fontId="0" fillId="0" borderId="0" xfId="0"/>
    <xf numFmtId="0" fontId="9" fillId="0" borderId="0" xfId="2">
      <alignment vertical="center"/>
    </xf>
    <xf numFmtId="0" fontId="18" fillId="0" borderId="0" xfId="2" applyFont="1" applyAlignment="1">
      <alignment horizontal="center" vertical="center"/>
    </xf>
    <xf numFmtId="0" fontId="19" fillId="0" borderId="0" xfId="2" applyFont="1" applyAlignment="1">
      <alignment horizontal="left" vertical="center"/>
    </xf>
    <xf numFmtId="0" fontId="9" fillId="0" borderId="0" xfId="2" applyBorder="1" applyAlignment="1">
      <alignment horizontal="center" vertical="center"/>
    </xf>
    <xf numFmtId="176" fontId="9" fillId="0" borderId="0" xfId="2" applyNumberFormat="1" applyAlignment="1">
      <alignment horizontal="right" vertical="center"/>
    </xf>
    <xf numFmtId="0" fontId="9" fillId="0" borderId="0" xfId="2" applyAlignment="1">
      <alignment horizontal="right" vertical="center"/>
    </xf>
    <xf numFmtId="0" fontId="9" fillId="0" borderId="0" xfId="2" applyAlignment="1">
      <alignment horizontal="center" vertical="center"/>
    </xf>
    <xf numFmtId="0" fontId="9" fillId="0" borderId="6" xfId="2" applyBorder="1">
      <alignment vertical="center"/>
    </xf>
    <xf numFmtId="0" fontId="9" fillId="0" borderId="7" xfId="2" applyBorder="1" applyAlignment="1">
      <alignment horizontal="center" vertical="center"/>
    </xf>
    <xf numFmtId="0" fontId="9" fillId="0" borderId="9" xfId="2" applyBorder="1" applyAlignment="1">
      <alignment horizontal="center" vertical="center"/>
    </xf>
    <xf numFmtId="0" fontId="9" fillId="0" borderId="11" xfId="2" applyBorder="1">
      <alignment vertical="center"/>
    </xf>
    <xf numFmtId="177" fontId="9" fillId="0" borderId="1" xfId="2" applyNumberFormat="1" applyBorder="1">
      <alignment vertical="center"/>
    </xf>
    <xf numFmtId="0" fontId="9" fillId="0" borderId="1" xfId="2" applyBorder="1" applyAlignment="1">
      <alignment horizontal="left" vertical="center"/>
    </xf>
    <xf numFmtId="176" fontId="9" fillId="0" borderId="3" xfId="2" applyNumberFormat="1" applyBorder="1" applyAlignment="1">
      <alignment horizontal="right" vertical="center"/>
    </xf>
    <xf numFmtId="0" fontId="9" fillId="0" borderId="2" xfId="2" applyBorder="1" applyAlignment="1">
      <alignment horizontal="right" vertical="center"/>
    </xf>
    <xf numFmtId="178" fontId="9" fillId="0" borderId="2" xfId="2" applyNumberFormat="1" applyBorder="1" applyAlignment="1">
      <alignment vertical="center"/>
    </xf>
    <xf numFmtId="178" fontId="9" fillId="0" borderId="12" xfId="2" applyNumberFormat="1" applyBorder="1" applyAlignment="1">
      <alignment horizontal="center" vertical="center"/>
    </xf>
    <xf numFmtId="0" fontId="9" fillId="0" borderId="13" xfId="2" applyBorder="1">
      <alignment vertical="center"/>
    </xf>
    <xf numFmtId="177" fontId="9" fillId="0" borderId="4" xfId="2" applyNumberFormat="1" applyBorder="1">
      <alignment vertical="center"/>
    </xf>
    <xf numFmtId="0" fontId="9" fillId="0" borderId="14" xfId="2" applyBorder="1" applyAlignment="1">
      <alignment horizontal="left" vertical="center"/>
    </xf>
    <xf numFmtId="176" fontId="9" fillId="0" borderId="15" xfId="2" applyNumberFormat="1" applyBorder="1" applyAlignment="1">
      <alignment horizontal="right" vertical="center"/>
    </xf>
    <xf numFmtId="0" fontId="9" fillId="0" borderId="16" xfId="2" applyBorder="1" applyAlignment="1">
      <alignment horizontal="right" vertical="center"/>
    </xf>
    <xf numFmtId="178" fontId="9" fillId="0" borderId="16" xfId="2" applyNumberFormat="1" applyBorder="1" applyAlignment="1">
      <alignment vertical="center"/>
    </xf>
    <xf numFmtId="178" fontId="9" fillId="0" borderId="17" xfId="2" applyNumberFormat="1" applyBorder="1" applyAlignment="1">
      <alignment horizontal="center" vertical="center"/>
    </xf>
    <xf numFmtId="0" fontId="9" fillId="0" borderId="20" xfId="2" applyBorder="1" applyAlignment="1">
      <alignment horizontal="left" vertical="center"/>
    </xf>
    <xf numFmtId="176" fontId="9" fillId="0" borderId="21" xfId="2" applyNumberFormat="1" applyBorder="1" applyAlignment="1">
      <alignment horizontal="right" vertical="center"/>
    </xf>
    <xf numFmtId="0" fontId="9" fillId="0" borderId="22" xfId="2" applyBorder="1" applyAlignment="1">
      <alignment horizontal="right" vertical="center"/>
    </xf>
    <xf numFmtId="178" fontId="9" fillId="0" borderId="22" xfId="2" applyNumberFormat="1" applyBorder="1" applyAlignment="1">
      <alignment vertical="center"/>
    </xf>
    <xf numFmtId="178" fontId="9" fillId="0" borderId="23" xfId="2" applyNumberFormat="1" applyBorder="1" applyAlignment="1">
      <alignment horizontal="center" vertical="center"/>
    </xf>
    <xf numFmtId="0" fontId="9" fillId="0" borderId="0" xfId="2" applyBorder="1" applyAlignment="1">
      <alignment horizontal="right" vertical="center"/>
    </xf>
    <xf numFmtId="0" fontId="9" fillId="0" borderId="5" xfId="2" applyBorder="1" applyAlignment="1">
      <alignment horizontal="center" vertical="center"/>
    </xf>
    <xf numFmtId="0" fontId="9" fillId="0" borderId="2" xfId="2" applyBorder="1" applyAlignment="1">
      <alignment horizontal="left" vertical="center"/>
    </xf>
    <xf numFmtId="0" fontId="21" fillId="0" borderId="0" xfId="7" applyFont="1" applyBorder="1" applyAlignment="1">
      <alignment horizontal="center" vertical="center"/>
    </xf>
    <xf numFmtId="0" fontId="21" fillId="0" borderId="0" xfId="7" applyFont="1" applyBorder="1">
      <alignment vertical="center"/>
    </xf>
    <xf numFmtId="0" fontId="21" fillId="0" borderId="0" xfId="7" applyFont="1">
      <alignment vertical="center"/>
    </xf>
    <xf numFmtId="0" fontId="22" fillId="0" borderId="0" xfId="7" applyFont="1">
      <alignment vertical="center"/>
    </xf>
    <xf numFmtId="180" fontId="22" fillId="0" borderId="0" xfId="7" applyNumberFormat="1" applyFont="1">
      <alignment vertical="center"/>
    </xf>
    <xf numFmtId="0" fontId="22" fillId="0" borderId="0" xfId="7" applyFont="1" applyAlignment="1">
      <alignment horizontal="left" vertical="center"/>
    </xf>
    <xf numFmtId="0" fontId="22" fillId="0" borderId="24" xfId="7" applyFont="1" applyBorder="1" applyAlignment="1">
      <alignment horizontal="left" vertical="center"/>
    </xf>
    <xf numFmtId="0" fontId="22" fillId="2" borderId="2" xfId="7" applyFont="1" applyFill="1" applyBorder="1">
      <alignment vertical="center"/>
    </xf>
    <xf numFmtId="0" fontId="22" fillId="2" borderId="3" xfId="7" applyFont="1" applyFill="1" applyBorder="1">
      <alignment vertical="center"/>
    </xf>
    <xf numFmtId="0" fontId="22" fillId="0" borderId="2" xfId="7" applyFont="1" applyFill="1" applyBorder="1">
      <alignment vertical="center"/>
    </xf>
    <xf numFmtId="0" fontId="22" fillId="2" borderId="36" xfId="7" applyFont="1" applyFill="1" applyBorder="1" applyAlignment="1">
      <alignment horizontal="center" vertical="center"/>
    </xf>
    <xf numFmtId="0" fontId="23" fillId="0" borderId="0" xfId="7" applyFont="1">
      <alignment vertical="center"/>
    </xf>
    <xf numFmtId="0" fontId="23" fillId="2" borderId="1" xfId="7" applyFont="1" applyFill="1" applyBorder="1" applyAlignment="1">
      <alignment horizontal="center" vertical="center"/>
    </xf>
    <xf numFmtId="0" fontId="23" fillId="2" borderId="1" xfId="7" applyFont="1" applyFill="1" applyBorder="1" applyAlignment="1">
      <alignment horizontal="center" vertical="center" wrapText="1"/>
    </xf>
    <xf numFmtId="180" fontId="23" fillId="2" borderId="1" xfId="7" applyNumberFormat="1" applyFont="1" applyFill="1" applyBorder="1" applyAlignment="1">
      <alignment horizontal="center" vertical="center" wrapText="1"/>
    </xf>
    <xf numFmtId="180" fontId="23" fillId="2" borderId="2" xfId="7" applyNumberFormat="1" applyFont="1" applyFill="1" applyBorder="1" applyAlignment="1">
      <alignment horizontal="center" vertical="center" wrapText="1"/>
    </xf>
    <xf numFmtId="180" fontId="23" fillId="0" borderId="2" xfId="7" applyNumberFormat="1" applyFont="1" applyFill="1" applyBorder="1" applyAlignment="1">
      <alignment horizontal="center" vertical="center" wrapText="1"/>
    </xf>
    <xf numFmtId="180" fontId="23" fillId="0" borderId="37" xfId="7" applyNumberFormat="1" applyFont="1" applyFill="1" applyBorder="1" applyAlignment="1">
      <alignment horizontal="center" vertical="center" wrapText="1"/>
    </xf>
    <xf numFmtId="38" fontId="23" fillId="0" borderId="38" xfId="8" applyFont="1" applyFill="1" applyBorder="1" applyAlignment="1">
      <alignment horizontal="center" vertical="center" wrapText="1"/>
    </xf>
    <xf numFmtId="180" fontId="23" fillId="2" borderId="39" xfId="8" applyNumberFormat="1" applyFont="1" applyFill="1" applyBorder="1" applyAlignment="1">
      <alignment horizontal="center" vertical="center" wrapText="1"/>
    </xf>
    <xf numFmtId="0" fontId="22" fillId="0" borderId="1" xfId="7" applyFont="1" applyBorder="1" applyAlignment="1">
      <alignment horizontal="center" vertical="center"/>
    </xf>
    <xf numFmtId="181" fontId="22" fillId="0" borderId="1" xfId="7" applyNumberFormat="1" applyFont="1" applyBorder="1" applyProtection="1">
      <alignment vertical="center"/>
      <protection locked="0"/>
    </xf>
    <xf numFmtId="181" fontId="22" fillId="3" borderId="1" xfId="7" applyNumberFormat="1" applyFont="1" applyFill="1" applyBorder="1" applyProtection="1">
      <alignment vertical="center"/>
      <protection locked="0"/>
    </xf>
    <xf numFmtId="182" fontId="22" fillId="3" borderId="1" xfId="7" applyNumberFormat="1" applyFont="1" applyFill="1" applyBorder="1" applyProtection="1">
      <alignment vertical="center"/>
      <protection locked="0"/>
    </xf>
    <xf numFmtId="180" fontId="22" fillId="3" borderId="1" xfId="8" applyNumberFormat="1" applyFont="1" applyFill="1" applyBorder="1" applyProtection="1">
      <alignment vertical="center"/>
      <protection locked="0"/>
    </xf>
    <xf numFmtId="180" fontId="22" fillId="3" borderId="2" xfId="7" applyNumberFormat="1" applyFont="1" applyFill="1" applyBorder="1" applyProtection="1">
      <alignment vertical="center"/>
      <protection locked="0"/>
    </xf>
    <xf numFmtId="180" fontId="22" fillId="0" borderId="2" xfId="7" applyNumberFormat="1" applyFont="1" applyFill="1" applyBorder="1" applyProtection="1">
      <alignment vertical="center"/>
      <protection locked="0"/>
    </xf>
    <xf numFmtId="183" fontId="22" fillId="0" borderId="40" xfId="7" applyNumberFormat="1" applyFont="1" applyFill="1" applyBorder="1" applyAlignment="1" applyProtection="1">
      <protection locked="0"/>
    </xf>
    <xf numFmtId="40" fontId="22" fillId="0" borderId="41" xfId="8" applyNumberFormat="1" applyFont="1" applyBorder="1" applyAlignment="1"/>
    <xf numFmtId="180" fontId="22" fillId="3" borderId="42" xfId="8" applyNumberFormat="1" applyFont="1" applyFill="1" applyBorder="1" applyProtection="1">
      <alignment vertical="center"/>
      <protection locked="0"/>
    </xf>
    <xf numFmtId="183" fontId="22" fillId="0" borderId="30" xfId="7" applyNumberFormat="1" applyFont="1" applyFill="1" applyBorder="1" applyAlignment="1" applyProtection="1">
      <protection locked="0"/>
    </xf>
    <xf numFmtId="40" fontId="22" fillId="0" borderId="12" xfId="8" applyNumberFormat="1" applyFont="1" applyBorder="1" applyAlignment="1"/>
    <xf numFmtId="180" fontId="22" fillId="3" borderId="43" xfId="8" applyNumberFormat="1" applyFont="1" applyFill="1" applyBorder="1" applyProtection="1">
      <alignment vertical="center"/>
      <protection locked="0"/>
    </xf>
    <xf numFmtId="183" fontId="22" fillId="0" borderId="11" xfId="7" applyNumberFormat="1" applyFont="1" applyFill="1" applyBorder="1" applyAlignment="1" applyProtection="1">
      <protection locked="0"/>
    </xf>
    <xf numFmtId="183" fontId="22" fillId="0" borderId="13" xfId="7" applyNumberFormat="1" applyFont="1" applyFill="1" applyBorder="1" applyAlignment="1" applyProtection="1">
      <protection locked="0"/>
    </xf>
    <xf numFmtId="40" fontId="22" fillId="0" borderId="45" xfId="8" applyNumberFormat="1" applyFont="1" applyBorder="1" applyAlignment="1"/>
    <xf numFmtId="180" fontId="22" fillId="3" borderId="46" xfId="8" applyNumberFormat="1" applyFont="1" applyFill="1" applyBorder="1" applyProtection="1">
      <alignment vertical="center"/>
      <protection locked="0"/>
    </xf>
    <xf numFmtId="182" fontId="22" fillId="0" borderId="0" xfId="7" applyNumberFormat="1" applyFont="1">
      <alignment vertical="center"/>
    </xf>
    <xf numFmtId="0" fontId="21" fillId="0" borderId="0" xfId="7" applyFont="1" applyAlignment="1">
      <alignment horizontal="left" vertical="center"/>
    </xf>
    <xf numFmtId="0" fontId="21" fillId="0" borderId="0" xfId="7" applyFont="1" applyAlignment="1">
      <alignment horizontal="center" vertical="center"/>
    </xf>
    <xf numFmtId="0" fontId="21" fillId="0" borderId="0" xfId="7" applyFont="1" applyBorder="1" applyAlignment="1">
      <alignment horizontal="left" vertical="center"/>
    </xf>
    <xf numFmtId="0" fontId="7" fillId="0" borderId="0" xfId="7" applyFont="1">
      <alignment vertical="center"/>
    </xf>
    <xf numFmtId="0" fontId="21" fillId="3" borderId="2" xfId="7" applyFont="1" applyFill="1" applyBorder="1">
      <alignment vertical="center"/>
    </xf>
    <xf numFmtId="0" fontId="21" fillId="3" borderId="3" xfId="7" applyFont="1" applyFill="1" applyBorder="1">
      <alignment vertical="center"/>
    </xf>
    <xf numFmtId="0" fontId="21" fillId="3" borderId="27" xfId="7" applyFont="1" applyFill="1" applyBorder="1" applyAlignment="1">
      <alignment horizontal="center" vertical="center"/>
    </xf>
    <xf numFmtId="0" fontId="21" fillId="3" borderId="26" xfId="7" applyFont="1" applyFill="1" applyBorder="1">
      <alignment vertical="center"/>
    </xf>
    <xf numFmtId="0" fontId="21" fillId="3" borderId="31" xfId="7" applyFont="1" applyFill="1" applyBorder="1">
      <alignment vertical="center"/>
    </xf>
    <xf numFmtId="0" fontId="21" fillId="3" borderId="28" xfId="7" applyFont="1" applyFill="1" applyBorder="1" applyAlignment="1">
      <alignment horizontal="center" vertical="center"/>
    </xf>
    <xf numFmtId="0" fontId="21" fillId="0" borderId="0" xfId="7" applyFont="1" applyFill="1" applyBorder="1">
      <alignment vertical="center"/>
    </xf>
    <xf numFmtId="0" fontId="21" fillId="0" borderId="0" xfId="7" applyFont="1" applyFill="1" applyBorder="1" applyAlignment="1">
      <alignment horizontal="center" vertical="center"/>
    </xf>
    <xf numFmtId="0" fontId="21" fillId="0" borderId="0" xfId="7" applyFont="1" applyFill="1">
      <alignment vertical="center"/>
    </xf>
    <xf numFmtId="0" fontId="28" fillId="0" borderId="0" xfId="7" applyFont="1" applyBorder="1" applyAlignment="1">
      <alignment horizontal="center" vertical="center"/>
    </xf>
    <xf numFmtId="0" fontId="8" fillId="0" borderId="7" xfId="2" applyFont="1" applyBorder="1" applyAlignment="1">
      <alignment horizontal="center" vertical="center"/>
    </xf>
    <xf numFmtId="0" fontId="30" fillId="0" borderId="0" xfId="9" applyFont="1" applyFill="1">
      <alignment vertical="center"/>
    </xf>
    <xf numFmtId="0" fontId="31" fillId="0" borderId="0" xfId="9" applyFont="1" applyFill="1">
      <alignment vertical="center"/>
    </xf>
    <xf numFmtId="0" fontId="31" fillId="0" borderId="0" xfId="9" applyFont="1" applyFill="1" applyBorder="1" applyAlignment="1">
      <alignment vertical="center"/>
    </xf>
    <xf numFmtId="0" fontId="31" fillId="0" borderId="0" xfId="9" applyFont="1">
      <alignment vertical="center"/>
    </xf>
    <xf numFmtId="0" fontId="6" fillId="0" borderId="0" xfId="9">
      <alignment vertical="center"/>
    </xf>
    <xf numFmtId="0" fontId="33" fillId="0" borderId="0" xfId="9" applyFont="1" applyFill="1">
      <alignment vertical="center"/>
    </xf>
    <xf numFmtId="0" fontId="31" fillId="0" borderId="0" xfId="9" applyFont="1" applyFill="1" applyBorder="1">
      <alignment vertical="center"/>
    </xf>
    <xf numFmtId="0" fontId="31" fillId="0" borderId="0" xfId="9" applyFont="1" applyFill="1" applyBorder="1" applyProtection="1">
      <alignment vertical="center"/>
      <protection locked="0"/>
    </xf>
    <xf numFmtId="0" fontId="31" fillId="0" borderId="0" xfId="9" applyFont="1" applyProtection="1">
      <alignment vertical="center"/>
      <protection locked="0"/>
    </xf>
    <xf numFmtId="0" fontId="21" fillId="0" borderId="0" xfId="9" applyFont="1" applyFill="1" applyBorder="1" applyAlignment="1">
      <alignment vertical="center"/>
    </xf>
    <xf numFmtId="0" fontId="6" fillId="0" borderId="0" xfId="9" applyBorder="1">
      <alignment vertical="center"/>
    </xf>
    <xf numFmtId="0" fontId="35" fillId="0" borderId="0" xfId="9" applyFont="1" applyFill="1">
      <alignment vertical="center"/>
    </xf>
    <xf numFmtId="0" fontId="36" fillId="9" borderId="36" xfId="9" applyFont="1" applyFill="1" applyBorder="1" applyAlignment="1">
      <alignment vertical="center" wrapText="1"/>
    </xf>
    <xf numFmtId="0" fontId="36" fillId="9" borderId="43" xfId="9" applyFont="1" applyFill="1" applyBorder="1" applyAlignment="1">
      <alignment vertical="center" wrapText="1"/>
    </xf>
    <xf numFmtId="0" fontId="36" fillId="9" borderId="46" xfId="9" applyFont="1" applyFill="1" applyBorder="1" applyAlignment="1">
      <alignment vertical="center" wrapText="1"/>
    </xf>
    <xf numFmtId="0" fontId="36" fillId="0" borderId="0" xfId="9" applyFont="1" applyFill="1" applyBorder="1" applyAlignment="1">
      <alignment vertical="center" wrapText="1"/>
    </xf>
    <xf numFmtId="0" fontId="41" fillId="0" borderId="0" xfId="9" applyFont="1" applyFill="1" applyBorder="1" applyAlignment="1">
      <alignment vertical="center" wrapText="1"/>
    </xf>
    <xf numFmtId="0" fontId="42" fillId="0" borderId="0" xfId="9" applyFont="1" applyFill="1" applyBorder="1" applyAlignment="1">
      <alignment horizontal="left" vertical="center" wrapText="1"/>
    </xf>
    <xf numFmtId="0" fontId="43" fillId="0" borderId="0" xfId="9" applyFont="1" applyBorder="1" applyAlignment="1">
      <alignment vertical="top"/>
    </xf>
    <xf numFmtId="0" fontId="44" fillId="0" borderId="0" xfId="9" applyFont="1" applyBorder="1" applyAlignment="1">
      <alignment vertical="top"/>
    </xf>
    <xf numFmtId="0" fontId="6" fillId="0" borderId="0" xfId="9" applyBorder="1" applyAlignment="1">
      <alignment vertical="center"/>
    </xf>
    <xf numFmtId="0" fontId="33" fillId="0" borderId="0" xfId="9" applyFont="1" applyFill="1" applyBorder="1">
      <alignment vertical="center"/>
    </xf>
    <xf numFmtId="0" fontId="33" fillId="0" borderId="0" xfId="9" applyFont="1" applyFill="1" applyBorder="1" applyAlignment="1">
      <alignment vertical="center" wrapText="1"/>
    </xf>
    <xf numFmtId="0" fontId="30" fillId="7" borderId="0" xfId="9" applyFont="1" applyFill="1" applyBorder="1">
      <alignment vertical="center"/>
    </xf>
    <xf numFmtId="0" fontId="33" fillId="7" borderId="0" xfId="9" applyFont="1" applyFill="1" applyBorder="1">
      <alignment vertical="center"/>
    </xf>
    <xf numFmtId="0" fontId="46" fillId="0" borderId="0" xfId="9" applyFont="1" applyFill="1" applyBorder="1">
      <alignment vertical="center"/>
    </xf>
    <xf numFmtId="0" fontId="47" fillId="0" borderId="0" xfId="9" applyFont="1" applyFill="1" applyBorder="1">
      <alignment vertical="center"/>
    </xf>
    <xf numFmtId="0" fontId="47" fillId="0" borderId="0" xfId="9" applyFont="1" applyFill="1" applyBorder="1" applyAlignment="1">
      <alignment vertical="center"/>
    </xf>
    <xf numFmtId="0" fontId="47" fillId="0" borderId="0" xfId="9" applyFont="1" applyFill="1" applyBorder="1" applyAlignment="1">
      <alignment horizontal="center" vertical="center"/>
    </xf>
    <xf numFmtId="0" fontId="48" fillId="0" borderId="0" xfId="9" applyFont="1" applyFill="1" applyBorder="1" applyAlignment="1" applyProtection="1">
      <alignment vertical="center" shrinkToFit="1"/>
      <protection locked="0"/>
    </xf>
    <xf numFmtId="0" fontId="46" fillId="0" borderId="0" xfId="9" applyFont="1" applyFill="1" applyBorder="1" applyAlignment="1">
      <alignment horizontal="center" vertical="center"/>
    </xf>
    <xf numFmtId="0" fontId="46" fillId="0" borderId="0" xfId="9" applyFont="1" applyBorder="1">
      <alignment vertical="center"/>
    </xf>
    <xf numFmtId="0" fontId="49" fillId="7" borderId="0" xfId="9" applyFont="1" applyFill="1" applyBorder="1" applyAlignment="1">
      <alignment horizontal="right" vertical="top"/>
    </xf>
    <xf numFmtId="0" fontId="14" fillId="7" borderId="0" xfId="9" applyFont="1" applyFill="1" applyBorder="1" applyAlignment="1">
      <alignment vertical="top"/>
    </xf>
    <xf numFmtId="0" fontId="36" fillId="7" borderId="0" xfId="9" applyFont="1" applyFill="1" applyBorder="1" applyAlignment="1">
      <alignment vertical="center" wrapText="1"/>
    </xf>
    <xf numFmtId="0" fontId="13" fillId="7" borderId="0" xfId="9" applyFont="1" applyFill="1" applyBorder="1" applyAlignment="1">
      <alignment vertical="center"/>
    </xf>
    <xf numFmtId="0" fontId="36" fillId="7" borderId="0" xfId="9" applyFont="1" applyFill="1" applyAlignment="1">
      <alignment vertical="center" wrapText="1"/>
    </xf>
    <xf numFmtId="0" fontId="49" fillId="7" borderId="0" xfId="9" applyFont="1" applyFill="1" applyBorder="1" applyAlignment="1">
      <alignment horizontal="right" vertical="top" wrapText="1"/>
    </xf>
    <xf numFmtId="0" fontId="21" fillId="0" borderId="0" xfId="7" applyFont="1" applyAlignment="1">
      <alignment vertical="center" wrapText="1"/>
    </xf>
    <xf numFmtId="0" fontId="21" fillId="0" borderId="0" xfId="7" applyFont="1" applyAlignment="1">
      <alignment vertical="center"/>
    </xf>
    <xf numFmtId="179" fontId="21" fillId="0" borderId="0" xfId="7" applyNumberFormat="1" applyFont="1" applyBorder="1" applyAlignment="1">
      <alignment vertical="center"/>
    </xf>
    <xf numFmtId="0" fontId="21" fillId="0" borderId="0" xfId="7" applyFont="1" applyBorder="1" applyAlignment="1">
      <alignment vertical="center"/>
    </xf>
    <xf numFmtId="0" fontId="53" fillId="0" borderId="0" xfId="11" applyFont="1" applyAlignment="1">
      <alignment vertical="center"/>
    </xf>
    <xf numFmtId="0" fontId="30" fillId="0" borderId="0" xfId="11" applyFont="1" applyAlignment="1">
      <alignment horizontal="right" vertical="center" wrapText="1"/>
    </xf>
    <xf numFmtId="0" fontId="54" fillId="0" borderId="0" xfId="12" applyAlignment="1">
      <alignment horizontal="center" vertical="center" wrapText="1"/>
    </xf>
    <xf numFmtId="0" fontId="55" fillId="0" borderId="0" xfId="11" applyFont="1" applyAlignment="1">
      <alignment horizontal="center" vertical="center" wrapText="1"/>
    </xf>
    <xf numFmtId="0" fontId="37" fillId="0" borderId="0" xfId="11" applyFont="1" applyAlignment="1">
      <alignment vertical="top" wrapText="1"/>
    </xf>
    <xf numFmtId="184" fontId="53" fillId="0" borderId="0" xfId="11" applyNumberFormat="1" applyFont="1" applyAlignment="1">
      <alignment vertical="center"/>
    </xf>
    <xf numFmtId="58" fontId="53" fillId="0" borderId="0" xfId="11" applyNumberFormat="1" applyFont="1" applyAlignment="1">
      <alignment vertical="center"/>
    </xf>
    <xf numFmtId="0" fontId="30" fillId="6" borderId="66" xfId="11" applyFont="1" applyFill="1" applyBorder="1" applyAlignment="1">
      <alignment horizontal="center" vertical="center" shrinkToFit="1"/>
    </xf>
    <xf numFmtId="0" fontId="30" fillId="10" borderId="1" xfId="11" applyFont="1" applyFill="1" applyBorder="1" applyAlignment="1">
      <alignment vertical="center" wrapText="1"/>
    </xf>
    <xf numFmtId="0" fontId="56" fillId="10" borderId="3" xfId="0" applyFont="1" applyFill="1" applyBorder="1" applyAlignment="1">
      <alignment vertical="center" wrapText="1"/>
    </xf>
    <xf numFmtId="0" fontId="30" fillId="0" borderId="66" xfId="11" applyFont="1" applyBorder="1" applyAlignment="1">
      <alignment horizontal="center" vertical="center" shrinkToFit="1"/>
    </xf>
    <xf numFmtId="0" fontId="30" fillId="10" borderId="1" xfId="11" applyFont="1" applyFill="1" applyBorder="1" applyAlignment="1">
      <alignment horizontal="left" vertical="center" wrapText="1"/>
    </xf>
    <xf numFmtId="0" fontId="56" fillId="10" borderId="3" xfId="0" applyFont="1" applyFill="1" applyBorder="1" applyAlignment="1">
      <alignment horizontal="left" vertical="center" wrapText="1"/>
    </xf>
    <xf numFmtId="184" fontId="30" fillId="0" borderId="66" xfId="11" applyNumberFormat="1" applyFont="1" applyBorder="1" applyAlignment="1">
      <alignment horizontal="center" vertical="center" shrinkToFit="1"/>
    </xf>
    <xf numFmtId="0" fontId="56" fillId="10" borderId="2" xfId="0" applyFont="1" applyFill="1" applyBorder="1" applyAlignment="1">
      <alignment horizontal="left" vertical="center" wrapText="1"/>
    </xf>
    <xf numFmtId="0" fontId="56" fillId="10" borderId="1" xfId="11" applyFont="1" applyFill="1" applyBorder="1" applyAlignment="1">
      <alignment horizontal="left" vertical="center" wrapText="1"/>
    </xf>
    <xf numFmtId="0" fontId="57" fillId="0" borderId="0" xfId="11" applyFont="1" applyAlignment="1">
      <alignment vertical="center"/>
    </xf>
    <xf numFmtId="0" fontId="37" fillId="0" borderId="0" xfId="11" applyFont="1" applyAlignment="1">
      <alignment horizontal="left" vertical="center" wrapText="1"/>
    </xf>
    <xf numFmtId="0" fontId="37" fillId="0" borderId="0" xfId="11" applyFont="1" applyAlignment="1">
      <alignment horizontal="center" vertical="center"/>
    </xf>
    <xf numFmtId="0" fontId="37" fillId="10" borderId="1" xfId="11" applyFont="1" applyFill="1" applyBorder="1" applyAlignment="1">
      <alignment vertical="center" wrapText="1"/>
    </xf>
    <xf numFmtId="0" fontId="37" fillId="0" borderId="1" xfId="11" applyFont="1" applyBorder="1" applyAlignment="1">
      <alignment horizontal="center" vertical="center" wrapText="1"/>
    </xf>
    <xf numFmtId="0" fontId="37" fillId="0" borderId="0" xfId="11" applyFont="1" applyBorder="1" applyAlignment="1">
      <alignment vertical="center" wrapText="1"/>
    </xf>
    <xf numFmtId="0" fontId="37" fillId="10" borderId="1" xfId="11" applyFont="1" applyFill="1" applyBorder="1" applyAlignment="1">
      <alignment horizontal="left" vertical="center" wrapText="1"/>
    </xf>
    <xf numFmtId="58" fontId="37" fillId="0" borderId="1" xfId="11" applyNumberFormat="1" applyFont="1" applyBorder="1" applyAlignment="1">
      <alignment horizontal="center" vertical="center" wrapText="1"/>
    </xf>
    <xf numFmtId="0" fontId="53" fillId="0" borderId="0" xfId="11" applyFont="1" applyAlignment="1">
      <alignment horizontal="center" vertical="center"/>
    </xf>
    <xf numFmtId="0" fontId="30" fillId="10" borderId="2" xfId="11" applyFont="1" applyFill="1" applyBorder="1" applyAlignment="1">
      <alignment horizontal="left" vertical="center" wrapText="1"/>
    </xf>
    <xf numFmtId="0" fontId="30" fillId="10" borderId="3" xfId="11" applyFont="1" applyFill="1" applyBorder="1" applyAlignment="1">
      <alignment horizontal="left" vertical="center" wrapText="1"/>
    </xf>
    <xf numFmtId="0" fontId="5" fillId="0" borderId="0" xfId="0" applyFont="1" applyAlignment="1">
      <alignment vertical="center"/>
    </xf>
    <xf numFmtId="0" fontId="21" fillId="0" borderId="4" xfId="0" applyFont="1" applyBorder="1" applyAlignment="1">
      <alignment horizontal="center" vertical="center"/>
    </xf>
    <xf numFmtId="0" fontId="21" fillId="0" borderId="2" xfId="0" applyFont="1" applyBorder="1" applyAlignment="1">
      <alignment horizontal="center" vertical="center"/>
    </xf>
    <xf numFmtId="0" fontId="21" fillId="0" borderId="11" xfId="0" applyFont="1" applyBorder="1" applyAlignment="1">
      <alignment vertical="center"/>
    </xf>
    <xf numFmtId="0" fontId="21" fillId="0" borderId="3" xfId="0" applyFont="1" applyBorder="1" applyAlignment="1">
      <alignment vertical="center"/>
    </xf>
    <xf numFmtId="0" fontId="21" fillId="0" borderId="2" xfId="0" applyFont="1" applyBorder="1" applyAlignment="1">
      <alignment vertical="center"/>
    </xf>
    <xf numFmtId="0" fontId="21" fillId="0" borderId="25" xfId="0" applyFont="1" applyBorder="1" applyAlignment="1">
      <alignment horizontal="center" vertical="center"/>
    </xf>
    <xf numFmtId="0" fontId="21" fillId="0" borderId="50" xfId="0" applyFont="1" applyBorder="1" applyAlignment="1">
      <alignment horizontal="center" vertical="center"/>
    </xf>
    <xf numFmtId="0" fontId="21" fillId="0" borderId="52" xfId="0" applyFont="1" applyBorder="1" applyAlignment="1">
      <alignment horizontal="center" vertical="center"/>
    </xf>
    <xf numFmtId="0" fontId="21" fillId="0" borderId="1" xfId="0" applyFont="1" applyBorder="1" applyAlignment="1">
      <alignment horizontal="center" vertical="center"/>
    </xf>
    <xf numFmtId="0" fontId="21" fillId="0" borderId="29" xfId="0" applyFont="1" applyBorder="1" applyAlignment="1">
      <alignment horizontal="center" vertical="center"/>
    </xf>
    <xf numFmtId="0" fontId="21" fillId="0" borderId="67" xfId="0" applyFont="1" applyBorder="1" applyAlignment="1">
      <alignment horizontal="center" vertical="center"/>
    </xf>
    <xf numFmtId="49" fontId="21" fillId="0" borderId="28" xfId="0" applyNumberFormat="1" applyFont="1" applyBorder="1" applyAlignment="1">
      <alignment horizontal="center" vertical="center"/>
    </xf>
    <xf numFmtId="0" fontId="21" fillId="0" borderId="26" xfId="0" applyFont="1" applyBorder="1" applyAlignment="1">
      <alignment horizontal="center" vertical="center"/>
    </xf>
    <xf numFmtId="0" fontId="21" fillId="0" borderId="13" xfId="0" applyFont="1" applyBorder="1" applyAlignment="1">
      <alignment vertical="center"/>
    </xf>
    <xf numFmtId="0" fontId="21" fillId="0" borderId="31" xfId="0" applyFont="1" applyBorder="1" applyAlignment="1">
      <alignment vertical="center"/>
    </xf>
    <xf numFmtId="0" fontId="21" fillId="0" borderId="26" xfId="0" applyFont="1" applyBorder="1" applyAlignment="1">
      <alignment vertical="center"/>
    </xf>
    <xf numFmtId="0" fontId="21" fillId="0" borderId="13" xfId="0" applyFont="1" applyBorder="1" applyAlignment="1">
      <alignment horizontal="center" vertical="center"/>
    </xf>
    <xf numFmtId="0" fontId="21" fillId="0" borderId="31" xfId="0" applyFont="1" applyBorder="1" applyAlignment="1">
      <alignment horizontal="center" vertical="center"/>
    </xf>
    <xf numFmtId="0" fontId="21" fillId="0" borderId="68" xfId="0" applyFont="1" applyBorder="1" applyAlignment="1">
      <alignment horizontal="center" vertical="center"/>
    </xf>
    <xf numFmtId="38" fontId="21" fillId="0" borderId="65" xfId="13" applyFont="1" applyBorder="1" applyAlignment="1">
      <alignment horizontal="center" vertical="center"/>
    </xf>
    <xf numFmtId="0" fontId="21" fillId="0" borderId="7" xfId="0" applyFont="1" applyBorder="1" applyAlignment="1">
      <alignment horizontal="center" vertical="center"/>
    </xf>
    <xf numFmtId="56" fontId="21" fillId="3" borderId="7" xfId="0" applyNumberFormat="1" applyFont="1" applyFill="1" applyBorder="1" applyAlignment="1">
      <alignment horizontal="center" vertical="center"/>
    </xf>
    <xf numFmtId="0" fontId="21" fillId="0" borderId="69" xfId="0" applyFont="1" applyFill="1" applyBorder="1" applyAlignment="1">
      <alignment horizontal="center" vertical="center"/>
    </xf>
    <xf numFmtId="0" fontId="21" fillId="3" borderId="53" xfId="0" applyFont="1" applyFill="1" applyBorder="1" applyAlignment="1">
      <alignment horizontal="center" vertical="center"/>
    </xf>
    <xf numFmtId="0" fontId="21" fillId="3" borderId="33" xfId="0" applyFont="1" applyFill="1" applyBorder="1" applyAlignment="1">
      <alignment horizontal="center" vertical="center"/>
    </xf>
    <xf numFmtId="0" fontId="21" fillId="0" borderId="33" xfId="0" applyFont="1" applyBorder="1" applyAlignment="1">
      <alignment horizontal="center" vertical="center"/>
    </xf>
    <xf numFmtId="0" fontId="21" fillId="0" borderId="69" xfId="0" applyFont="1" applyBorder="1" applyAlignment="1">
      <alignment horizontal="center" vertical="center"/>
    </xf>
    <xf numFmtId="0" fontId="21" fillId="0" borderId="36" xfId="0" applyFont="1" applyBorder="1" applyAlignment="1">
      <alignment horizontal="center" vertical="center"/>
    </xf>
    <xf numFmtId="38" fontId="21" fillId="0" borderId="40" xfId="13" applyFont="1" applyBorder="1">
      <alignment vertical="center"/>
    </xf>
    <xf numFmtId="56" fontId="21" fillId="3" borderId="1"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1" fillId="0" borderId="11" xfId="0" applyFont="1" applyBorder="1" applyAlignment="1">
      <alignment horizontal="center" vertical="center"/>
    </xf>
    <xf numFmtId="0" fontId="21" fillId="3" borderId="1" xfId="0" applyFont="1" applyFill="1" applyBorder="1" applyAlignment="1">
      <alignment horizontal="center" vertical="center"/>
    </xf>
    <xf numFmtId="0" fontId="21" fillId="0" borderId="43" xfId="0" applyFont="1" applyBorder="1" applyAlignment="1">
      <alignment horizontal="center" vertical="center"/>
    </xf>
    <xf numFmtId="38" fontId="21" fillId="0" borderId="27" xfId="13" applyFont="1" applyBorder="1">
      <alignment vertical="center"/>
    </xf>
    <xf numFmtId="56" fontId="21" fillId="3" borderId="4" xfId="0" applyNumberFormat="1" applyFont="1" applyFill="1" applyBorder="1" applyAlignment="1">
      <alignment horizontal="center" vertical="center"/>
    </xf>
    <xf numFmtId="0" fontId="21" fillId="0" borderId="26" xfId="0" applyFont="1" applyFill="1" applyBorder="1" applyAlignment="1">
      <alignment horizontal="center" vertical="center"/>
    </xf>
    <xf numFmtId="0" fontId="21" fillId="3" borderId="4" xfId="0" applyFont="1" applyFill="1" applyBorder="1" applyAlignment="1">
      <alignment horizontal="center" vertical="center"/>
    </xf>
    <xf numFmtId="38" fontId="21" fillId="0" borderId="28" xfId="13" applyFont="1" applyBorder="1">
      <alignment vertical="center"/>
    </xf>
    <xf numFmtId="0" fontId="21" fillId="3" borderId="26" xfId="0" applyFont="1" applyFill="1" applyBorder="1" applyAlignment="1">
      <alignment horizontal="center" vertical="center"/>
    </xf>
    <xf numFmtId="56" fontId="21" fillId="10" borderId="9" xfId="0" applyNumberFormat="1" applyFont="1" applyFill="1" applyBorder="1" applyAlignment="1">
      <alignment horizontal="center" vertical="center"/>
    </xf>
    <xf numFmtId="0" fontId="21" fillId="0" borderId="9" xfId="0" applyFont="1" applyFill="1" applyBorder="1" applyAlignment="1">
      <alignment horizontal="center" vertical="center"/>
    </xf>
    <xf numFmtId="0" fontId="21" fillId="0" borderId="40" xfId="0" applyFont="1" applyBorder="1" applyAlignment="1">
      <alignment horizontal="center" vertical="center"/>
    </xf>
    <xf numFmtId="0" fontId="21" fillId="0" borderId="8" xfId="0" applyFont="1" applyBorder="1" applyAlignment="1">
      <alignment horizontal="center" vertical="center"/>
    </xf>
    <xf numFmtId="0" fontId="21" fillId="0" borderId="47" xfId="0" applyFont="1" applyBorder="1" applyAlignment="1">
      <alignment horizontal="center" vertical="center"/>
    </xf>
    <xf numFmtId="0" fontId="21" fillId="0" borderId="6" xfId="0" applyFont="1" applyBorder="1" applyAlignment="1">
      <alignment horizontal="center" vertical="center"/>
    </xf>
    <xf numFmtId="0" fontId="21" fillId="10" borderId="7" xfId="0" applyFont="1" applyFill="1" applyBorder="1" applyAlignment="1">
      <alignment horizontal="center" vertical="center"/>
    </xf>
    <xf numFmtId="38" fontId="21" fillId="0" borderId="8" xfId="13" applyFont="1" applyBorder="1">
      <alignment vertical="center"/>
    </xf>
    <xf numFmtId="56" fontId="21" fillId="10" borderId="50" xfId="0" applyNumberFormat="1" applyFont="1" applyFill="1" applyBorder="1" applyAlignment="1">
      <alignment horizontal="center" vertical="center"/>
    </xf>
    <xf numFmtId="0" fontId="21" fillId="0" borderId="32" xfId="0" applyFont="1" applyBorder="1" applyAlignment="1">
      <alignment horizontal="center" vertical="center"/>
    </xf>
    <xf numFmtId="0" fontId="21" fillId="0" borderId="27" xfId="0" applyFont="1" applyBorder="1" applyAlignment="1">
      <alignment horizontal="center" vertical="center"/>
    </xf>
    <xf numFmtId="0" fontId="21" fillId="0" borderId="3" xfId="0" applyFont="1" applyBorder="1" applyAlignment="1">
      <alignment horizontal="center" vertical="center"/>
    </xf>
    <xf numFmtId="0" fontId="21" fillId="10" borderId="1" xfId="0" applyFont="1" applyFill="1" applyBorder="1" applyAlignment="1">
      <alignment horizontal="center" vertical="center"/>
    </xf>
    <xf numFmtId="0" fontId="21" fillId="0" borderId="1" xfId="0" applyFont="1" applyFill="1" applyBorder="1" applyAlignment="1">
      <alignment horizontal="center" vertical="center"/>
    </xf>
    <xf numFmtId="56" fontId="21" fillId="10" borderId="48" xfId="0" applyNumberFormat="1" applyFont="1" applyFill="1" applyBorder="1" applyAlignment="1">
      <alignment horizontal="center" vertical="center"/>
    </xf>
    <xf numFmtId="0" fontId="21" fillId="0" borderId="30" xfId="0" applyFont="1" applyBorder="1" applyAlignment="1">
      <alignment horizontal="center" vertical="center"/>
    </xf>
    <xf numFmtId="0" fontId="21" fillId="0" borderId="28" xfId="0" applyFont="1" applyBorder="1" applyAlignment="1">
      <alignment horizontal="center" vertical="center"/>
    </xf>
    <xf numFmtId="0" fontId="21" fillId="10" borderId="4" xfId="0" applyFont="1" applyFill="1" applyBorder="1" applyAlignment="1">
      <alignment horizontal="center" vertical="center"/>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35" xfId="0" applyFont="1" applyBorder="1" applyAlignment="1">
      <alignment horizontal="center" vertical="center"/>
    </xf>
    <xf numFmtId="0" fontId="21" fillId="6" borderId="70" xfId="0" applyFont="1" applyFill="1" applyBorder="1" applyAlignment="1">
      <alignment horizontal="center" vertical="center"/>
    </xf>
    <xf numFmtId="38" fontId="21" fillId="6" borderId="70" xfId="13" applyFont="1" applyFill="1" applyBorder="1">
      <alignment vertical="center"/>
    </xf>
    <xf numFmtId="0" fontId="21" fillId="0" borderId="2" xfId="0" applyFont="1" applyBorder="1" applyAlignment="1">
      <alignment horizontal="left" vertical="center"/>
    </xf>
    <xf numFmtId="0" fontId="21" fillId="0" borderId="71" xfId="0" applyFont="1" applyBorder="1" applyAlignment="1">
      <alignment horizontal="center" vertical="center"/>
    </xf>
    <xf numFmtId="0" fontId="21" fillId="6" borderId="43" xfId="0" applyFont="1" applyFill="1" applyBorder="1" applyAlignment="1">
      <alignment horizontal="center" vertical="center"/>
    </xf>
    <xf numFmtId="38" fontId="21" fillId="6" borderId="43" xfId="13" applyFont="1" applyFill="1" applyBorder="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5" fillId="6" borderId="72" xfId="0" applyFont="1" applyFill="1" applyBorder="1" applyAlignment="1">
      <alignment horizontal="center" vertical="center"/>
    </xf>
    <xf numFmtId="38" fontId="5" fillId="6" borderId="61" xfId="0" applyNumberFormat="1" applyFont="1" applyFill="1" applyBorder="1" applyAlignment="1">
      <alignment vertical="center"/>
    </xf>
    <xf numFmtId="0" fontId="4" fillId="0" borderId="0" xfId="2" applyFont="1">
      <alignment vertical="center"/>
    </xf>
    <xf numFmtId="0" fontId="25" fillId="0" borderId="0" xfId="14" applyFont="1" applyFill="1" applyBorder="1" applyAlignment="1">
      <alignment vertical="center"/>
    </xf>
    <xf numFmtId="0" fontId="25" fillId="0" borderId="0" xfId="14" applyFont="1" applyFill="1" applyBorder="1" applyAlignment="1">
      <alignment vertical="center" wrapText="1"/>
    </xf>
    <xf numFmtId="0" fontId="50" fillId="0" borderId="0" xfId="14"/>
    <xf numFmtId="0" fontId="25" fillId="0" borderId="0" xfId="14" applyFont="1" applyFill="1" applyBorder="1" applyAlignment="1">
      <alignment horizontal="right" vertical="center"/>
    </xf>
    <xf numFmtId="0" fontId="25" fillId="0" borderId="0" xfId="14" applyFont="1" applyFill="1" applyBorder="1" applyAlignment="1">
      <alignment horizontal="left" vertical="center"/>
    </xf>
    <xf numFmtId="0" fontId="25" fillId="0" borderId="0" xfId="14" applyFont="1" applyFill="1" applyBorder="1" applyAlignment="1">
      <alignment horizontal="center" vertical="center"/>
    </xf>
    <xf numFmtId="0" fontId="25" fillId="4" borderId="2" xfId="14" applyFont="1" applyFill="1" applyBorder="1" applyAlignment="1">
      <alignment horizontal="center" vertical="center"/>
    </xf>
    <xf numFmtId="0" fontId="25" fillId="4" borderId="3" xfId="14" applyFont="1" applyFill="1" applyBorder="1" applyAlignment="1">
      <alignment vertical="center"/>
    </xf>
    <xf numFmtId="0" fontId="25" fillId="4" borderId="27" xfId="14" applyFont="1" applyFill="1" applyBorder="1" applyAlignment="1">
      <alignment horizontal="center" vertical="center" wrapText="1"/>
    </xf>
    <xf numFmtId="0" fontId="25" fillId="5" borderId="26" xfId="14" applyFont="1" applyFill="1" applyBorder="1" applyAlignment="1">
      <alignment horizontal="center" vertical="center"/>
    </xf>
    <xf numFmtId="0" fontId="25" fillId="5" borderId="28" xfId="14" applyFont="1" applyFill="1" applyBorder="1" applyAlignment="1">
      <alignment horizontal="center" vertical="center"/>
    </xf>
    <xf numFmtId="0" fontId="25" fillId="0" borderId="26" xfId="14" applyFont="1" applyFill="1" applyBorder="1" applyAlignment="1">
      <alignment vertical="center"/>
    </xf>
    <xf numFmtId="0" fontId="25" fillId="0" borderId="31" xfId="14" applyFont="1" applyFill="1" applyBorder="1" applyAlignment="1">
      <alignment vertical="center"/>
    </xf>
    <xf numFmtId="0" fontId="25" fillId="0" borderId="28" xfId="14" applyFont="1" applyFill="1" applyBorder="1" applyAlignment="1">
      <alignment vertical="center" wrapText="1"/>
    </xf>
    <xf numFmtId="0" fontId="25" fillId="5" borderId="48" xfId="14" applyFont="1" applyFill="1" applyBorder="1" applyAlignment="1">
      <alignment vertical="center"/>
    </xf>
    <xf numFmtId="0" fontId="25" fillId="5" borderId="4" xfId="14" applyFont="1" applyFill="1" applyBorder="1" applyAlignment="1">
      <alignment horizontal="center" vertical="center"/>
    </xf>
    <xf numFmtId="0" fontId="25" fillId="0" borderId="48" xfId="14" applyFont="1" applyFill="1" applyBorder="1" applyAlignment="1">
      <alignment vertical="center"/>
    </xf>
    <xf numFmtId="0" fontId="25" fillId="0" borderId="49" xfId="14" applyFont="1" applyFill="1" applyBorder="1" applyAlignment="1">
      <alignment vertical="center" wrapText="1"/>
    </xf>
    <xf numFmtId="0" fontId="25" fillId="5" borderId="29" xfId="14" applyFont="1" applyFill="1" applyBorder="1" applyAlignment="1">
      <alignment horizontal="center" vertical="center"/>
    </xf>
    <xf numFmtId="0" fontId="25" fillId="5" borderId="48" xfId="14" applyFont="1" applyFill="1" applyBorder="1" applyAlignment="1">
      <alignment horizontal="right" vertical="center"/>
    </xf>
    <xf numFmtId="0" fontId="25" fillId="5" borderId="25" xfId="14" applyFont="1" applyFill="1" applyBorder="1" applyAlignment="1">
      <alignment horizontal="center" vertical="center"/>
    </xf>
    <xf numFmtId="0" fontId="25" fillId="0" borderId="50" xfId="14" applyFont="1" applyFill="1" applyBorder="1" applyAlignment="1">
      <alignment vertical="center"/>
    </xf>
    <xf numFmtId="0" fontId="25" fillId="0" borderId="24" xfId="14" applyFont="1" applyFill="1" applyBorder="1" applyAlignment="1">
      <alignment vertical="center"/>
    </xf>
    <xf numFmtId="0" fontId="25" fillId="0" borderId="51" xfId="14" applyFont="1" applyFill="1" applyBorder="1" applyAlignment="1">
      <alignment vertical="center" wrapText="1"/>
    </xf>
    <xf numFmtId="0" fontId="25" fillId="5" borderId="25" xfId="14" applyFont="1" applyFill="1" applyBorder="1" applyAlignment="1">
      <alignment vertical="center"/>
    </xf>
    <xf numFmtId="0" fontId="25" fillId="5" borderId="50" xfId="14" applyFont="1" applyFill="1" applyBorder="1" applyAlignment="1">
      <alignment vertical="center"/>
    </xf>
    <xf numFmtId="0" fontId="25" fillId="5" borderId="29" xfId="14" applyFont="1" applyFill="1" applyBorder="1" applyAlignment="1">
      <alignment vertical="center"/>
    </xf>
    <xf numFmtId="0" fontId="25" fillId="0" borderId="28" xfId="14" applyFont="1" applyFill="1" applyBorder="1" applyAlignment="1">
      <alignment vertical="center"/>
    </xf>
    <xf numFmtId="0" fontId="25" fillId="0" borderId="49" xfId="14" applyFont="1" applyFill="1" applyBorder="1" applyAlignment="1">
      <alignment vertical="center"/>
    </xf>
    <xf numFmtId="0" fontId="25" fillId="0" borderId="2" xfId="14" applyFont="1" applyFill="1" applyBorder="1" applyAlignment="1">
      <alignment vertical="center"/>
    </xf>
    <xf numFmtId="0" fontId="25" fillId="0" borderId="3" xfId="14" applyFont="1" applyFill="1" applyBorder="1" applyAlignment="1">
      <alignment horizontal="left" vertical="center"/>
    </xf>
    <xf numFmtId="0" fontId="25" fillId="0" borderId="27" xfId="14" applyFont="1" applyFill="1" applyBorder="1" applyAlignment="1">
      <alignment vertical="center"/>
    </xf>
    <xf numFmtId="0" fontId="25" fillId="0" borderId="24" xfId="14" applyFont="1" applyFill="1" applyBorder="1" applyAlignment="1">
      <alignment horizontal="center" vertical="center"/>
    </xf>
    <xf numFmtId="0" fontId="25" fillId="0" borderId="51" xfId="14" applyFont="1" applyFill="1" applyBorder="1" applyAlignment="1">
      <alignment vertical="center"/>
    </xf>
    <xf numFmtId="0" fontId="25" fillId="0" borderId="3" xfId="14" applyFont="1" applyFill="1" applyBorder="1" applyAlignment="1">
      <alignment horizontal="center" vertical="center"/>
    </xf>
    <xf numFmtId="0" fontId="27" fillId="0" borderId="0" xfId="14" applyFont="1" applyFill="1" applyBorder="1" applyAlignment="1">
      <alignment vertical="center"/>
    </xf>
    <xf numFmtId="0" fontId="27" fillId="0" borderId="0" xfId="14" applyFont="1" applyFill="1" applyBorder="1" applyAlignment="1">
      <alignment vertical="center" wrapText="1"/>
    </xf>
    <xf numFmtId="176" fontId="3" fillId="0" borderId="8" xfId="2" applyNumberFormat="1" applyFont="1" applyBorder="1" applyAlignment="1">
      <alignment horizontal="center" vertical="center"/>
    </xf>
    <xf numFmtId="0" fontId="3" fillId="0" borderId="10" xfId="2" applyFont="1" applyBorder="1" applyAlignment="1">
      <alignment horizontal="center" vertical="center" shrinkToFit="1"/>
    </xf>
    <xf numFmtId="0" fontId="21" fillId="0" borderId="11" xfId="0" applyFont="1" applyBorder="1" applyAlignment="1">
      <alignment horizontal="center" vertical="center"/>
    </xf>
    <xf numFmtId="0" fontId="21" fillId="0" borderId="0" xfId="17" applyFont="1" applyBorder="1">
      <alignment vertical="center"/>
    </xf>
    <xf numFmtId="0" fontId="21" fillId="0" borderId="0" xfId="20" applyFont="1" applyAlignment="1">
      <alignment horizontal="center" vertical="center"/>
    </xf>
    <xf numFmtId="0" fontId="5" fillId="0" borderId="0" xfId="20" applyFont="1">
      <alignment vertical="center"/>
    </xf>
    <xf numFmtId="0" fontId="21" fillId="3" borderId="2" xfId="20" applyFont="1" applyFill="1" applyBorder="1">
      <alignment vertical="center"/>
    </xf>
    <xf numFmtId="0" fontId="21" fillId="3" borderId="3" xfId="20" applyFont="1" applyFill="1" applyBorder="1">
      <alignment vertical="center"/>
    </xf>
    <xf numFmtId="0" fontId="21" fillId="3" borderId="27" xfId="20" applyFont="1" applyFill="1" applyBorder="1" applyAlignment="1">
      <alignment horizontal="center" vertical="center"/>
    </xf>
    <xf numFmtId="0" fontId="21" fillId="0" borderId="0" xfId="20" applyFont="1" applyBorder="1">
      <alignment vertical="center"/>
    </xf>
    <xf numFmtId="179" fontId="21" fillId="0" borderId="0" xfId="20" applyNumberFormat="1" applyFont="1" applyBorder="1" applyAlignment="1">
      <alignment vertical="center"/>
    </xf>
    <xf numFmtId="0" fontId="21" fillId="0" borderId="0" xfId="20" applyFont="1" applyBorder="1" applyAlignment="1">
      <alignment vertical="center"/>
    </xf>
    <xf numFmtId="0" fontId="21" fillId="3" borderId="26" xfId="20" applyFont="1" applyFill="1" applyBorder="1">
      <alignment vertical="center"/>
    </xf>
    <xf numFmtId="0" fontId="21" fillId="3" borderId="31" xfId="20" applyFont="1" applyFill="1" applyBorder="1">
      <alignment vertical="center"/>
    </xf>
    <xf numFmtId="0" fontId="21" fillId="3" borderId="28" xfId="20" applyFont="1" applyFill="1" applyBorder="1" applyAlignment="1">
      <alignment horizontal="center" vertical="center"/>
    </xf>
    <xf numFmtId="0" fontId="21" fillId="0" borderId="0" xfId="20" applyFont="1" applyFill="1" applyBorder="1">
      <alignment vertical="center"/>
    </xf>
    <xf numFmtId="0" fontId="21" fillId="0" borderId="0" xfId="20" applyFont="1" applyFill="1" applyBorder="1" applyAlignment="1">
      <alignment horizontal="center" vertical="center"/>
    </xf>
    <xf numFmtId="0" fontId="21" fillId="0" borderId="0" xfId="20" applyFont="1" applyFill="1">
      <alignment vertical="center"/>
    </xf>
    <xf numFmtId="0" fontId="21" fillId="0" borderId="0" xfId="20" applyFont="1" applyAlignment="1">
      <alignment horizontal="left" vertical="center"/>
    </xf>
    <xf numFmtId="0" fontId="21" fillId="0" borderId="46" xfId="0" applyFont="1" applyBorder="1" applyAlignment="1">
      <alignment horizontal="center" vertical="center"/>
    </xf>
    <xf numFmtId="0" fontId="21" fillId="6" borderId="53" xfId="0" applyFont="1" applyFill="1" applyBorder="1" applyAlignment="1">
      <alignment horizontal="center" vertical="center"/>
    </xf>
    <xf numFmtId="0" fontId="21" fillId="6" borderId="33"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74" xfId="0" applyFont="1" applyBorder="1" applyAlignment="1">
      <alignment horizontal="center" vertical="center"/>
    </xf>
    <xf numFmtId="0" fontId="21" fillId="6" borderId="11" xfId="0" applyFont="1" applyFill="1" applyBorder="1" applyAlignment="1">
      <alignment horizontal="center" vertical="center"/>
    </xf>
    <xf numFmtId="0" fontId="21" fillId="6" borderId="1" xfId="0" applyFont="1" applyFill="1" applyBorder="1" applyAlignment="1">
      <alignment horizontal="center" vertical="center"/>
    </xf>
    <xf numFmtId="0" fontId="21" fillId="6" borderId="12" xfId="0" applyFont="1" applyFill="1" applyBorder="1" applyAlignment="1">
      <alignment horizontal="center" vertical="center"/>
    </xf>
    <xf numFmtId="0" fontId="21" fillId="6" borderId="30" xfId="0" applyFont="1" applyFill="1" applyBorder="1" applyAlignment="1">
      <alignment horizontal="center" vertical="center"/>
    </xf>
    <xf numFmtId="0" fontId="21" fillId="6" borderId="4" xfId="0" applyFont="1" applyFill="1" applyBorder="1" applyAlignment="1">
      <alignment horizontal="center" vertical="center"/>
    </xf>
    <xf numFmtId="0" fontId="59" fillId="0" borderId="2" xfId="0" applyFont="1" applyBorder="1" applyAlignment="1">
      <alignment vertical="center"/>
    </xf>
    <xf numFmtId="0" fontId="21" fillId="0" borderId="4" xfId="0" applyFont="1" applyFill="1" applyBorder="1" applyAlignment="1">
      <alignment horizontal="center" vertical="center"/>
    </xf>
    <xf numFmtId="0" fontId="21" fillId="0" borderId="0" xfId="20" applyFont="1" applyBorder="1" applyAlignment="1">
      <alignment horizontal="left" vertical="center"/>
    </xf>
    <xf numFmtId="0" fontId="21" fillId="0" borderId="0" xfId="20" applyFont="1" applyBorder="1" applyAlignment="1">
      <alignment horizontal="center" vertical="center"/>
    </xf>
    <xf numFmtId="0" fontId="21" fillId="0" borderId="0" xfId="20" applyFont="1">
      <alignment vertical="center"/>
    </xf>
    <xf numFmtId="38" fontId="21" fillId="0" borderId="0" xfId="13" applyFont="1" applyFill="1" applyBorder="1">
      <alignment vertical="center"/>
    </xf>
    <xf numFmtId="0" fontId="5" fillId="0" borderId="72" xfId="0" applyFont="1" applyBorder="1" applyAlignment="1">
      <alignment horizontal="center" vertical="center"/>
    </xf>
    <xf numFmtId="0" fontId="61" fillId="0" borderId="0" xfId="0" applyFont="1" applyAlignment="1">
      <alignment vertical="center"/>
    </xf>
    <xf numFmtId="0" fontId="61" fillId="0" borderId="0" xfId="0" applyFont="1" applyAlignment="1">
      <alignment horizontal="center" vertical="center"/>
    </xf>
    <xf numFmtId="0" fontId="5" fillId="0" borderId="1" xfId="0" applyFont="1" applyBorder="1" applyAlignment="1">
      <alignment horizontal="center" vertical="center"/>
    </xf>
    <xf numFmtId="38" fontId="5" fillId="0" borderId="2" xfId="13" applyFont="1" applyFill="1" applyBorder="1" applyAlignment="1">
      <alignment vertical="center"/>
    </xf>
    <xf numFmtId="38" fontId="5" fillId="0" borderId="3" xfId="13" applyFont="1" applyFill="1" applyBorder="1" applyAlignment="1">
      <alignment vertical="center"/>
    </xf>
    <xf numFmtId="38" fontId="5" fillId="6" borderId="36" xfId="13" applyFont="1" applyFill="1" applyBorder="1" applyAlignment="1">
      <alignment horizontal="center" vertical="center"/>
    </xf>
    <xf numFmtId="38" fontId="5" fillId="0" borderId="26" xfId="13" applyFont="1" applyFill="1" applyBorder="1" applyAlignment="1">
      <alignment horizontal="center" vertical="center"/>
    </xf>
    <xf numFmtId="38" fontId="5" fillId="6" borderId="36" xfId="13" applyFont="1" applyFill="1" applyBorder="1" applyAlignment="1">
      <alignment vertical="center"/>
    </xf>
    <xf numFmtId="38" fontId="21" fillId="0" borderId="1" xfId="13" applyFont="1" applyFill="1" applyBorder="1" applyAlignment="1">
      <alignment horizontal="center" vertical="center"/>
    </xf>
    <xf numFmtId="38" fontId="5" fillId="6" borderId="46" xfId="13" applyFont="1" applyFill="1" applyBorder="1" applyAlignment="1">
      <alignment horizontal="center" vertical="center"/>
    </xf>
    <xf numFmtId="38" fontId="5" fillId="0" borderId="2" xfId="13" applyFont="1" applyFill="1" applyBorder="1" applyAlignment="1">
      <alignment horizontal="center" vertical="center"/>
    </xf>
    <xf numFmtId="38" fontId="5" fillId="6" borderId="46" xfId="13" applyFont="1" applyFill="1" applyBorder="1" applyAlignment="1">
      <alignment vertical="center"/>
    </xf>
    <xf numFmtId="0" fontId="21" fillId="0" borderId="0" xfId="20" applyFont="1" applyAlignment="1">
      <alignment horizontal="left" vertical="center" wrapText="1"/>
    </xf>
    <xf numFmtId="0" fontId="21" fillId="0" borderId="0" xfId="20" applyFont="1" applyAlignment="1">
      <alignment vertical="center"/>
    </xf>
    <xf numFmtId="0" fontId="21" fillId="6" borderId="7" xfId="0" applyFont="1" applyFill="1" applyBorder="1" applyAlignment="1">
      <alignment horizontal="center" vertical="center"/>
    </xf>
    <xf numFmtId="0" fontId="21" fillId="0" borderId="1" xfId="20" applyFont="1" applyBorder="1" applyAlignment="1">
      <alignment horizontal="center" vertical="center"/>
    </xf>
    <xf numFmtId="0" fontId="61" fillId="0" borderId="0" xfId="20" applyFont="1" applyAlignment="1">
      <alignment horizontal="left" vertical="center"/>
    </xf>
    <xf numFmtId="38" fontId="62" fillId="0" borderId="0" xfId="13" applyFont="1">
      <alignment vertical="center"/>
    </xf>
    <xf numFmtId="38" fontId="10" fillId="0" borderId="0" xfId="13" applyFont="1">
      <alignment vertical="center"/>
    </xf>
    <xf numFmtId="38" fontId="10" fillId="3" borderId="5" xfId="13" applyFont="1" applyFill="1" applyBorder="1">
      <alignment vertical="center"/>
    </xf>
    <xf numFmtId="38" fontId="63" fillId="3" borderId="5" xfId="13" applyFont="1" applyFill="1" applyBorder="1" applyAlignment="1">
      <alignment horizontal="center" vertical="center"/>
    </xf>
    <xf numFmtId="38" fontId="10" fillId="0" borderId="0" xfId="13" applyFont="1" applyAlignment="1">
      <alignment horizontal="center" vertical="center"/>
    </xf>
    <xf numFmtId="38" fontId="64" fillId="3" borderId="5" xfId="13" applyFont="1" applyFill="1" applyBorder="1" applyAlignment="1">
      <alignment horizontal="center" vertical="center"/>
    </xf>
    <xf numFmtId="38" fontId="65" fillId="0" borderId="0" xfId="13" applyFont="1" applyFill="1">
      <alignment vertical="center"/>
    </xf>
    <xf numFmtId="38" fontId="10" fillId="0" borderId="0" xfId="13" applyFont="1" applyFill="1">
      <alignment vertical="center"/>
    </xf>
    <xf numFmtId="38" fontId="10" fillId="0" borderId="0" xfId="13" applyFont="1" applyFill="1" applyAlignment="1">
      <alignment horizontal="center" vertical="center"/>
    </xf>
    <xf numFmtId="38" fontId="66" fillId="0" borderId="0" xfId="13" applyFont="1" applyAlignment="1">
      <alignment horizontal="right" vertical="center"/>
    </xf>
    <xf numFmtId="38" fontId="67" fillId="0" borderId="0" xfId="13" applyFont="1" applyAlignment="1">
      <alignment horizontal="left" vertical="center"/>
    </xf>
    <xf numFmtId="38" fontId="66" fillId="0" borderId="0" xfId="13" applyFont="1">
      <alignment vertical="center"/>
    </xf>
    <xf numFmtId="38" fontId="66" fillId="0" borderId="0" xfId="13" applyFont="1" applyBorder="1">
      <alignment vertical="center"/>
    </xf>
    <xf numFmtId="38" fontId="66" fillId="0" borderId="0" xfId="13" applyFont="1" applyFill="1" applyBorder="1" applyAlignment="1">
      <alignment vertical="center"/>
    </xf>
    <xf numFmtId="38" fontId="66" fillId="0" borderId="0" xfId="13" applyFont="1" applyFill="1" applyBorder="1">
      <alignment vertical="center"/>
    </xf>
    <xf numFmtId="38" fontId="68" fillId="0" borderId="0" xfId="13" applyFont="1" applyAlignment="1">
      <alignment horizontal="right" vertical="center"/>
    </xf>
    <xf numFmtId="38" fontId="68" fillId="0" borderId="0" xfId="13" applyFont="1" applyAlignment="1">
      <alignment horizontal="left" vertical="center"/>
    </xf>
    <xf numFmtId="38" fontId="68" fillId="0" borderId="0" xfId="13" applyFont="1">
      <alignment vertical="center"/>
    </xf>
    <xf numFmtId="38" fontId="68" fillId="0" borderId="0" xfId="13" applyFont="1" applyBorder="1">
      <alignment vertical="center"/>
    </xf>
    <xf numFmtId="38" fontId="68" fillId="0" borderId="0" xfId="13" applyFont="1" applyFill="1" applyBorder="1" applyAlignment="1">
      <alignment vertical="center"/>
    </xf>
    <xf numFmtId="38" fontId="68" fillId="0" borderId="0" xfId="13" applyFont="1" applyFill="1" applyBorder="1">
      <alignment vertical="center"/>
    </xf>
    <xf numFmtId="38" fontId="29" fillId="0" borderId="0" xfId="13" applyFont="1" applyAlignment="1">
      <alignment horizontal="right" vertical="center"/>
    </xf>
    <xf numFmtId="38" fontId="69" fillId="0" borderId="0" xfId="13" applyFont="1" applyAlignment="1">
      <alignment horizontal="left" vertical="center"/>
    </xf>
    <xf numFmtId="38" fontId="29" fillId="0" borderId="0" xfId="13" applyFont="1">
      <alignment vertical="center"/>
    </xf>
    <xf numFmtId="38" fontId="10" fillId="0" borderId="0" xfId="13" applyFont="1" applyAlignment="1">
      <alignment horizontal="right" vertical="center"/>
    </xf>
    <xf numFmtId="38" fontId="66" fillId="0" borderId="0" xfId="13" applyFont="1" applyAlignment="1">
      <alignment horizontal="left" vertical="center"/>
    </xf>
    <xf numFmtId="38" fontId="29" fillId="0" borderId="0" xfId="13" applyFont="1" applyAlignment="1">
      <alignment horizontal="center" vertical="center"/>
    </xf>
    <xf numFmtId="38" fontId="70" fillId="0" borderId="0" xfId="13" applyFont="1" applyAlignment="1">
      <alignment horizontal="left" vertical="center"/>
    </xf>
    <xf numFmtId="38" fontId="70" fillId="0" borderId="0" xfId="13" applyFont="1">
      <alignment vertical="center"/>
    </xf>
    <xf numFmtId="38" fontId="10" fillId="0" borderId="0" xfId="13" applyFont="1" applyAlignment="1">
      <alignment horizontal="left" vertical="center"/>
    </xf>
    <xf numFmtId="38" fontId="10" fillId="0" borderId="1" xfId="13" applyFont="1" applyBorder="1" applyAlignment="1">
      <alignment horizontal="center" vertical="center" wrapText="1"/>
    </xf>
    <xf numFmtId="38" fontId="10" fillId="0" borderId="2" xfId="13" applyFont="1" applyBorder="1" applyAlignment="1">
      <alignment horizontal="center" vertical="center"/>
    </xf>
    <xf numFmtId="38" fontId="10" fillId="0" borderId="2" xfId="13" applyFont="1" applyBorder="1" applyAlignment="1">
      <alignment horizontal="center" vertical="center" wrapText="1"/>
    </xf>
    <xf numFmtId="177" fontId="29" fillId="11" borderId="1" xfId="13" applyNumberFormat="1" applyFont="1" applyFill="1" applyBorder="1" applyAlignment="1">
      <alignment horizontal="center" vertical="center"/>
    </xf>
    <xf numFmtId="177" fontId="29" fillId="0" borderId="1" xfId="13" applyNumberFormat="1" applyFont="1" applyBorder="1" applyAlignment="1">
      <alignment horizontal="center" vertical="center"/>
    </xf>
    <xf numFmtId="177" fontId="29" fillId="0" borderId="2" xfId="13" applyNumberFormat="1" applyFont="1" applyFill="1" applyBorder="1" applyAlignment="1">
      <alignment horizontal="center" vertical="center" wrapText="1"/>
    </xf>
    <xf numFmtId="177" fontId="29" fillId="0" borderId="12" xfId="13" applyNumberFormat="1" applyFont="1" applyFill="1" applyBorder="1" applyAlignment="1">
      <alignment horizontal="center" vertical="center"/>
    </xf>
    <xf numFmtId="38" fontId="10" fillId="6" borderId="70" xfId="13" applyFont="1" applyFill="1" applyBorder="1" applyAlignment="1">
      <alignment horizontal="center" vertical="center" wrapText="1"/>
    </xf>
    <xf numFmtId="38" fontId="10" fillId="0" borderId="1" xfId="13" applyFont="1" applyBorder="1" applyAlignment="1">
      <alignment horizontal="center" vertical="center"/>
    </xf>
    <xf numFmtId="38" fontId="10" fillId="0" borderId="1" xfId="13" applyFont="1" applyBorder="1">
      <alignment vertical="center"/>
    </xf>
    <xf numFmtId="38" fontId="10" fillId="2" borderId="1" xfId="13" applyFont="1" applyFill="1" applyBorder="1">
      <alignment vertical="center"/>
    </xf>
    <xf numFmtId="38" fontId="10" fillId="0" borderId="2" xfId="13" applyFont="1" applyFill="1" applyBorder="1">
      <alignment vertical="center"/>
    </xf>
    <xf numFmtId="38" fontId="10" fillId="0" borderId="12" xfId="13" applyFont="1" applyFill="1" applyBorder="1">
      <alignment vertical="center"/>
    </xf>
    <xf numFmtId="38" fontId="10" fillId="6" borderId="67" xfId="13" applyFont="1" applyFill="1" applyBorder="1">
      <alignment vertical="center"/>
    </xf>
    <xf numFmtId="38" fontId="10" fillId="6" borderId="68" xfId="13" applyFont="1" applyFill="1" applyBorder="1">
      <alignment vertical="center"/>
    </xf>
    <xf numFmtId="38" fontId="10" fillId="6" borderId="42" xfId="13" applyFont="1" applyFill="1" applyBorder="1">
      <alignment vertical="center"/>
    </xf>
    <xf numFmtId="38" fontId="10" fillId="6" borderId="38" xfId="13" applyFont="1" applyFill="1" applyBorder="1">
      <alignment vertical="center"/>
    </xf>
    <xf numFmtId="38" fontId="10" fillId="6" borderId="12" xfId="13" applyFont="1" applyFill="1" applyBorder="1">
      <alignment vertical="center"/>
    </xf>
    <xf numFmtId="38" fontId="10" fillId="6" borderId="39" xfId="13" applyFont="1" applyFill="1" applyBorder="1">
      <alignment vertical="center"/>
    </xf>
    <xf numFmtId="38" fontId="10" fillId="2" borderId="2" xfId="13" applyFont="1" applyFill="1" applyBorder="1" applyAlignment="1">
      <alignment horizontal="center" vertical="center" wrapText="1"/>
    </xf>
    <xf numFmtId="38" fontId="10" fillId="0" borderId="2" xfId="13" applyFont="1" applyFill="1" applyBorder="1" applyAlignment="1">
      <alignment horizontal="center" vertical="center" wrapText="1"/>
    </xf>
    <xf numFmtId="177" fontId="29" fillId="6" borderId="36" xfId="13" applyNumberFormat="1" applyFont="1" applyFill="1" applyBorder="1" applyAlignment="1">
      <alignment horizontal="center" vertical="center"/>
    </xf>
    <xf numFmtId="38" fontId="10" fillId="0" borderId="4" xfId="13" applyFont="1" applyBorder="1" applyAlignment="1">
      <alignment horizontal="center" vertical="center"/>
    </xf>
    <xf numFmtId="38" fontId="10" fillId="0" borderId="4" xfId="13" applyFont="1" applyBorder="1">
      <alignment vertical="center"/>
    </xf>
    <xf numFmtId="38" fontId="10" fillId="2" borderId="4" xfId="13" applyFont="1" applyFill="1" applyBorder="1">
      <alignment vertical="center"/>
    </xf>
    <xf numFmtId="38" fontId="10" fillId="0" borderId="26" xfId="13" applyFont="1" applyFill="1" applyBorder="1">
      <alignment vertical="center"/>
    </xf>
    <xf numFmtId="38" fontId="10" fillId="0" borderId="29" xfId="13" applyFont="1" applyBorder="1" applyAlignment="1">
      <alignment horizontal="center" vertical="center"/>
    </xf>
    <xf numFmtId="38" fontId="10" fillId="0" borderId="29" xfId="13" applyFont="1" applyBorder="1">
      <alignment vertical="center"/>
    </xf>
    <xf numFmtId="38" fontId="10" fillId="2" borderId="29" xfId="13" applyFont="1" applyFill="1" applyBorder="1">
      <alignment vertical="center"/>
    </xf>
    <xf numFmtId="38" fontId="10" fillId="0" borderId="50" xfId="13" applyFont="1" applyFill="1" applyBorder="1">
      <alignment vertical="center"/>
    </xf>
    <xf numFmtId="38" fontId="10" fillId="0" borderId="2" xfId="13" applyFont="1" applyBorder="1">
      <alignment vertical="center"/>
    </xf>
    <xf numFmtId="38" fontId="10" fillId="6" borderId="46" xfId="13" applyFont="1" applyFill="1" applyBorder="1">
      <alignment vertical="center"/>
    </xf>
    <xf numFmtId="38" fontId="67" fillId="0" borderId="0" xfId="13" applyFont="1" applyAlignment="1">
      <alignment horizontal="right" vertical="center"/>
    </xf>
    <xf numFmtId="38" fontId="67" fillId="0" borderId="0" xfId="13" applyFont="1">
      <alignment vertical="center"/>
    </xf>
    <xf numFmtId="38" fontId="67" fillId="0" borderId="0" xfId="13" applyFont="1" applyAlignment="1">
      <alignment horizontal="center" vertical="center"/>
    </xf>
    <xf numFmtId="38" fontId="64" fillId="0" borderId="0" xfId="13" applyFont="1" applyAlignment="1">
      <alignment horizontal="left" vertical="center"/>
    </xf>
    <xf numFmtId="38" fontId="10" fillId="3" borderId="5" xfId="13" applyFont="1" applyFill="1" applyBorder="1" applyAlignment="1">
      <alignment horizontal="left" vertical="center"/>
    </xf>
    <xf numFmtId="177" fontId="29" fillId="0" borderId="2" xfId="13" applyNumberFormat="1" applyFont="1" applyFill="1" applyBorder="1" applyAlignment="1">
      <alignment horizontal="center" vertical="center"/>
    </xf>
    <xf numFmtId="38" fontId="10" fillId="0" borderId="38" xfId="13" applyFont="1" applyFill="1" applyBorder="1" applyAlignment="1">
      <alignment horizontal="center" vertical="center" wrapText="1"/>
    </xf>
    <xf numFmtId="38" fontId="10" fillId="6" borderId="43" xfId="13" applyFont="1" applyFill="1" applyBorder="1">
      <alignment vertical="center"/>
    </xf>
    <xf numFmtId="38" fontId="10" fillId="0" borderId="0" xfId="13" applyFont="1" applyFill="1" applyBorder="1" applyAlignment="1">
      <alignment horizontal="center" vertical="center"/>
    </xf>
    <xf numFmtId="38" fontId="10" fillId="0" borderId="0" xfId="13" applyFont="1" applyFill="1" applyBorder="1">
      <alignment vertical="center"/>
    </xf>
    <xf numFmtId="38" fontId="10" fillId="0" borderId="75" xfId="13" applyFont="1" applyFill="1" applyBorder="1">
      <alignment vertical="center"/>
    </xf>
    <xf numFmtId="38" fontId="66" fillId="0" borderId="0" xfId="13" applyFont="1" applyFill="1" applyAlignment="1">
      <alignment horizontal="right" vertical="center"/>
    </xf>
    <xf numFmtId="38" fontId="66" fillId="0" borderId="0" xfId="13" applyFont="1" applyFill="1" applyBorder="1" applyAlignment="1">
      <alignment horizontal="left" vertical="center"/>
    </xf>
    <xf numFmtId="38" fontId="66" fillId="0" borderId="0" xfId="13" applyFont="1" applyFill="1">
      <alignment vertical="center"/>
    </xf>
    <xf numFmtId="38" fontId="10" fillId="0" borderId="0" xfId="13" applyFont="1" applyFill="1" applyAlignment="1">
      <alignment horizontal="right" vertical="center"/>
    </xf>
    <xf numFmtId="38" fontId="66" fillId="0" borderId="0" xfId="13" applyFont="1" applyFill="1" applyBorder="1" applyAlignment="1">
      <alignment horizontal="center" vertical="center"/>
    </xf>
    <xf numFmtId="38" fontId="71" fillId="0" borderId="0" xfId="13" applyFont="1" applyAlignment="1">
      <alignment horizontal="left" vertical="center"/>
    </xf>
    <xf numFmtId="38" fontId="71" fillId="0" borderId="0" xfId="13" applyFont="1">
      <alignment vertical="center"/>
    </xf>
    <xf numFmtId="38" fontId="10" fillId="3" borderId="1" xfId="13" applyFont="1" applyFill="1" applyBorder="1" applyAlignment="1">
      <alignment horizontal="center" vertical="center" wrapText="1"/>
    </xf>
    <xf numFmtId="38" fontId="10" fillId="3" borderId="2" xfId="13" applyFont="1" applyFill="1" applyBorder="1" applyAlignment="1">
      <alignment horizontal="center" vertical="center"/>
    </xf>
    <xf numFmtId="38" fontId="10" fillId="0" borderId="1" xfId="13" applyFont="1" applyFill="1" applyBorder="1" applyAlignment="1">
      <alignment horizontal="center" vertical="center"/>
    </xf>
    <xf numFmtId="38" fontId="10" fillId="0" borderId="1" xfId="13" applyFont="1" applyFill="1" applyBorder="1" applyAlignment="1">
      <alignment horizontal="center" vertical="center" wrapText="1"/>
    </xf>
    <xf numFmtId="177" fontId="29" fillId="0" borderId="1" xfId="13" applyNumberFormat="1" applyFont="1" applyFill="1" applyBorder="1" applyAlignment="1">
      <alignment horizontal="center" vertical="center"/>
    </xf>
    <xf numFmtId="177" fontId="29" fillId="2" borderId="43" xfId="13" applyNumberFormat="1" applyFont="1" applyFill="1" applyBorder="1" applyAlignment="1">
      <alignment horizontal="center" vertical="center" wrapText="1"/>
    </xf>
    <xf numFmtId="177" fontId="29" fillId="0" borderId="27" xfId="13" applyNumberFormat="1" applyFont="1" applyFill="1" applyBorder="1" applyAlignment="1">
      <alignment horizontal="center" vertical="center"/>
    </xf>
    <xf numFmtId="177" fontId="10" fillId="2" borderId="43" xfId="13" applyNumberFormat="1" applyFont="1" applyFill="1" applyBorder="1" applyAlignment="1">
      <alignment horizontal="center" vertical="center" wrapText="1"/>
    </xf>
    <xf numFmtId="38" fontId="10" fillId="3" borderId="1" xfId="13" applyFont="1" applyFill="1" applyBorder="1" applyAlignment="1">
      <alignment horizontal="center" vertical="center"/>
    </xf>
    <xf numFmtId="38" fontId="10" fillId="3" borderId="1" xfId="13" applyFont="1" applyFill="1" applyBorder="1">
      <alignment vertical="center"/>
    </xf>
    <xf numFmtId="38" fontId="10" fillId="0" borderId="1" xfId="13" applyFont="1" applyFill="1" applyBorder="1">
      <alignment vertical="center"/>
    </xf>
    <xf numFmtId="38" fontId="10" fillId="2" borderId="43" xfId="13" applyFont="1" applyFill="1" applyBorder="1">
      <alignment vertical="center"/>
    </xf>
    <xf numFmtId="38" fontId="10" fillId="0" borderId="27" xfId="13" applyFont="1" applyFill="1" applyBorder="1">
      <alignment vertical="center"/>
    </xf>
    <xf numFmtId="38" fontId="10" fillId="2" borderId="46" xfId="13" applyFont="1" applyFill="1" applyBorder="1">
      <alignment vertical="center"/>
    </xf>
    <xf numFmtId="38" fontId="67" fillId="0" borderId="0" xfId="13" applyFont="1" applyFill="1" applyBorder="1" applyAlignment="1">
      <alignment horizontal="left" vertical="center"/>
    </xf>
    <xf numFmtId="0" fontId="10" fillId="3" borderId="1" xfId="4" applyFill="1" applyBorder="1" applyAlignment="1">
      <alignment horizontal="center" vertical="center" wrapText="1"/>
    </xf>
    <xf numFmtId="177" fontId="10" fillId="3" borderId="2" xfId="4" applyNumberFormat="1" applyFill="1" applyBorder="1" applyAlignment="1">
      <alignment horizontal="center" vertical="center"/>
    </xf>
    <xf numFmtId="177" fontId="29" fillId="2" borderId="36" xfId="13" applyNumberFormat="1" applyFont="1" applyFill="1" applyBorder="1" applyAlignment="1">
      <alignment horizontal="center" vertical="center" wrapText="1"/>
    </xf>
    <xf numFmtId="177" fontId="10" fillId="2" borderId="36" xfId="13" applyNumberFormat="1" applyFont="1" applyFill="1" applyBorder="1" applyAlignment="1">
      <alignment horizontal="center" vertical="center" wrapText="1"/>
    </xf>
    <xf numFmtId="0" fontId="10" fillId="3" borderId="1" xfId="4" applyFill="1" applyBorder="1" applyAlignment="1">
      <alignment horizontal="center" vertical="center"/>
    </xf>
    <xf numFmtId="0" fontId="10" fillId="3" borderId="1" xfId="4" applyFill="1" applyBorder="1">
      <alignment vertical="center"/>
    </xf>
    <xf numFmtId="38" fontId="72" fillId="0" borderId="0" xfId="13" applyFont="1" applyFill="1" applyBorder="1" applyAlignment="1">
      <alignment horizontal="left" vertical="center"/>
    </xf>
    <xf numFmtId="177" fontId="29" fillId="6" borderId="36" xfId="13" applyNumberFormat="1" applyFont="1" applyFill="1" applyBorder="1" applyAlignment="1">
      <alignment horizontal="center" vertical="center" wrapText="1"/>
    </xf>
    <xf numFmtId="177" fontId="29" fillId="0" borderId="32" xfId="13" applyNumberFormat="1" applyFont="1" applyFill="1" applyBorder="1" applyAlignment="1">
      <alignment horizontal="center" vertical="center" wrapText="1"/>
    </xf>
    <xf numFmtId="38" fontId="10" fillId="0" borderId="32" xfId="13" applyFont="1" applyFill="1" applyBorder="1">
      <alignment vertical="center"/>
    </xf>
    <xf numFmtId="38" fontId="63" fillId="3" borderId="5" xfId="13" applyFont="1" applyFill="1" applyBorder="1">
      <alignment vertical="center"/>
    </xf>
    <xf numFmtId="38" fontId="10" fillId="3" borderId="24" xfId="13" applyFont="1" applyFill="1" applyBorder="1" applyAlignment="1">
      <alignment horizontal="center" vertical="center"/>
    </xf>
    <xf numFmtId="38" fontId="10" fillId="3" borderId="24" xfId="13" applyFont="1" applyFill="1" applyBorder="1">
      <alignment vertical="center"/>
    </xf>
    <xf numFmtId="0" fontId="0" fillId="0" borderId="0" xfId="0" applyAlignment="1">
      <alignment horizontal="right"/>
    </xf>
    <xf numFmtId="0" fontId="21" fillId="0" borderId="27" xfId="0" applyFont="1" applyBorder="1" applyAlignment="1">
      <alignment horizontal="center" vertical="center"/>
    </xf>
    <xf numFmtId="0" fontId="21" fillId="0" borderId="0" xfId="20" applyFont="1" applyAlignment="1">
      <alignment horizontal="left" vertical="center" wrapText="1"/>
    </xf>
    <xf numFmtId="183" fontId="22" fillId="0" borderId="11" xfId="7" applyNumberFormat="1" applyFont="1" applyFill="1" applyBorder="1" applyProtection="1">
      <alignment vertical="center"/>
      <protection locked="0"/>
    </xf>
    <xf numFmtId="183" fontId="22" fillId="0" borderId="44" xfId="7" applyNumberFormat="1" applyFont="1" applyFill="1" applyBorder="1" applyProtection="1">
      <alignment vertical="center"/>
      <protection locked="0"/>
    </xf>
    <xf numFmtId="0" fontId="21" fillId="6" borderId="68" xfId="0" applyFont="1" applyFill="1" applyBorder="1" applyAlignment="1">
      <alignment horizontal="center" vertical="center"/>
    </xf>
    <xf numFmtId="38" fontId="21" fillId="6" borderId="68" xfId="13" applyFont="1" applyFill="1" applyBorder="1">
      <alignment vertical="center"/>
    </xf>
    <xf numFmtId="38" fontId="21" fillId="0" borderId="36" xfId="13" applyFont="1" applyBorder="1">
      <alignment vertical="center"/>
    </xf>
    <xf numFmtId="38" fontId="21" fillId="0" borderId="43" xfId="13" applyFont="1" applyBorder="1">
      <alignment vertical="center"/>
    </xf>
    <xf numFmtId="38" fontId="21" fillId="0" borderId="46" xfId="13" applyFont="1" applyBorder="1">
      <alignment vertical="center"/>
    </xf>
    <xf numFmtId="0" fontId="21" fillId="0" borderId="72" xfId="0" applyFont="1" applyBorder="1" applyAlignment="1">
      <alignment vertical="center" wrapText="1"/>
    </xf>
    <xf numFmtId="38" fontId="13" fillId="0" borderId="72" xfId="13" applyFont="1" applyBorder="1" applyAlignment="1">
      <alignment horizontal="center" vertical="center" wrapText="1"/>
    </xf>
    <xf numFmtId="0" fontId="21" fillId="0" borderId="6" xfId="0" applyFont="1" applyBorder="1" applyAlignment="1">
      <alignment vertical="center"/>
    </xf>
    <xf numFmtId="0" fontId="21" fillId="0" borderId="47" xfId="0" applyFont="1" applyBorder="1" applyAlignment="1">
      <alignment vertical="center"/>
    </xf>
    <xf numFmtId="0" fontId="21" fillId="0" borderId="35" xfId="0" applyFont="1" applyBorder="1" applyAlignment="1">
      <alignment vertical="center"/>
    </xf>
    <xf numFmtId="0" fontId="21" fillId="0" borderId="12" xfId="0" applyFont="1" applyBorder="1" applyAlignment="1">
      <alignment horizontal="center" vertical="center"/>
    </xf>
    <xf numFmtId="0" fontId="21" fillId="0" borderId="44" xfId="0" applyFont="1" applyBorder="1" applyAlignment="1">
      <alignment vertical="center"/>
    </xf>
    <xf numFmtId="0" fontId="21" fillId="0" borderId="79" xfId="0" applyFont="1" applyBorder="1" applyAlignment="1">
      <alignment vertical="center"/>
    </xf>
    <xf numFmtId="0" fontId="21" fillId="0" borderId="80"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xf>
    <xf numFmtId="0" fontId="21" fillId="0" borderId="6" xfId="0" applyFont="1" applyBorder="1" applyAlignment="1">
      <alignment horizontal="left" vertical="center"/>
    </xf>
    <xf numFmtId="0" fontId="21" fillId="0" borderId="10" xfId="0" applyFont="1" applyBorder="1" applyAlignment="1">
      <alignment horizontal="center" vertical="center"/>
    </xf>
    <xf numFmtId="0" fontId="21" fillId="0" borderId="44" xfId="0" applyFont="1" applyBorder="1" applyAlignment="1">
      <alignment horizontal="left" vertical="center"/>
    </xf>
    <xf numFmtId="0" fontId="21" fillId="0" borderId="81" xfId="0" applyFont="1" applyBorder="1" applyAlignment="1">
      <alignment horizontal="center" vertical="center"/>
    </xf>
    <xf numFmtId="0" fontId="21" fillId="0" borderId="80" xfId="0" applyFont="1" applyBorder="1" applyAlignment="1">
      <alignment horizontal="center" vertical="center"/>
    </xf>
    <xf numFmtId="0" fontId="21" fillId="0" borderId="79" xfId="0" applyFont="1" applyBorder="1" applyAlignment="1">
      <alignment horizontal="center" vertical="center"/>
    </xf>
    <xf numFmtId="0" fontId="21" fillId="0" borderId="64" xfId="0" applyFont="1" applyBorder="1" applyAlignment="1">
      <alignment horizontal="center" vertical="center"/>
    </xf>
    <xf numFmtId="0" fontId="21" fillId="0" borderId="73" xfId="0" applyFont="1" applyBorder="1" applyAlignment="1">
      <alignment horizontal="center" vertical="center"/>
    </xf>
    <xf numFmtId="0" fontId="21" fillId="0" borderId="45" xfId="0" applyFont="1" applyBorder="1" applyAlignment="1">
      <alignment horizontal="center" vertical="center"/>
    </xf>
    <xf numFmtId="0" fontId="5" fillId="0" borderId="0" xfId="0" applyFont="1" applyFill="1" applyBorder="1" applyAlignment="1">
      <alignment horizontal="center" vertical="center"/>
    </xf>
    <xf numFmtId="0" fontId="21" fillId="6" borderId="46" xfId="0" applyFont="1" applyFill="1" applyBorder="1" applyAlignment="1">
      <alignment horizontal="center" vertical="center"/>
    </xf>
    <xf numFmtId="0" fontId="21" fillId="0" borderId="27" xfId="0" applyFont="1" applyBorder="1" applyAlignment="1">
      <alignment vertical="center"/>
    </xf>
    <xf numFmtId="0" fontId="21" fillId="0" borderId="28" xfId="0" applyFont="1" applyBorder="1" applyAlignment="1">
      <alignment vertical="center"/>
    </xf>
    <xf numFmtId="0" fontId="21" fillId="10" borderId="2" xfId="0" applyFont="1" applyFill="1" applyBorder="1" applyAlignment="1">
      <alignment horizontal="center" vertical="center"/>
    </xf>
    <xf numFmtId="0" fontId="14" fillId="7" borderId="0" xfId="9" applyFont="1" applyFill="1" applyAlignment="1">
      <alignment horizontal="left" vertical="center" wrapText="1"/>
    </xf>
    <xf numFmtId="0" fontId="33" fillId="0" borderId="0" xfId="9" applyFont="1" applyFill="1" applyBorder="1" applyAlignment="1">
      <alignment horizontal="center" vertical="center" wrapText="1"/>
    </xf>
    <xf numFmtId="0" fontId="33" fillId="0" borderId="0" xfId="9" applyFont="1" applyFill="1" applyBorder="1" applyAlignment="1">
      <alignment horizontal="center" vertical="center"/>
    </xf>
    <xf numFmtId="0" fontId="33" fillId="9" borderId="0" xfId="9" applyFont="1" applyFill="1" applyBorder="1" applyAlignment="1" applyProtection="1">
      <alignment vertical="center" shrinkToFit="1"/>
      <protection locked="0"/>
    </xf>
    <xf numFmtId="0" fontId="33" fillId="0" borderId="0" xfId="9" applyFont="1" applyFill="1" applyBorder="1" applyAlignment="1" applyProtection="1">
      <alignment horizontal="center" vertical="center" shrinkToFit="1"/>
      <protection locked="0"/>
    </xf>
    <xf numFmtId="0" fontId="30" fillId="0" borderId="0" xfId="9" applyFont="1" applyFill="1" applyBorder="1" applyAlignment="1">
      <alignment horizontal="center" vertical="center"/>
    </xf>
    <xf numFmtId="0" fontId="6" fillId="0" borderId="53" xfId="9" applyBorder="1" applyAlignment="1">
      <alignment horizontal="center" vertical="center"/>
    </xf>
    <xf numFmtId="0" fontId="6" fillId="0" borderId="54" xfId="9" applyBorder="1" applyAlignment="1">
      <alignment horizontal="center" vertical="center"/>
    </xf>
    <xf numFmtId="0" fontId="6" fillId="0" borderId="55" xfId="9" applyBorder="1" applyAlignment="1">
      <alignment horizontal="center" vertical="center"/>
    </xf>
    <xf numFmtId="0" fontId="6" fillId="0" borderId="56" xfId="9" applyBorder="1" applyAlignment="1">
      <alignment horizontal="center" vertical="center"/>
    </xf>
    <xf numFmtId="0" fontId="6" fillId="0" borderId="0" xfId="9" applyBorder="1" applyAlignment="1">
      <alignment horizontal="center" vertical="center"/>
    </xf>
    <xf numFmtId="0" fontId="6" fillId="0" borderId="57" xfId="9" applyBorder="1" applyAlignment="1">
      <alignment horizontal="center" vertical="center"/>
    </xf>
    <xf numFmtId="0" fontId="6" fillId="0" borderId="58" xfId="9" applyBorder="1" applyAlignment="1">
      <alignment horizontal="center" vertical="center"/>
    </xf>
    <xf numFmtId="0" fontId="6" fillId="0" borderId="5" xfId="9" applyBorder="1" applyAlignment="1">
      <alignment horizontal="center" vertical="center"/>
    </xf>
    <xf numFmtId="0" fontId="6" fillId="0" borderId="59" xfId="9" applyBorder="1" applyAlignment="1">
      <alignment horizontal="center" vertical="center"/>
    </xf>
    <xf numFmtId="0" fontId="45" fillId="7" borderId="0" xfId="9" applyFont="1" applyFill="1" applyBorder="1" applyAlignment="1">
      <alignment horizontal="left" vertical="top" wrapText="1"/>
    </xf>
    <xf numFmtId="0" fontId="33" fillId="9" borderId="0" xfId="9" applyFont="1" applyFill="1" applyBorder="1" applyAlignment="1" applyProtection="1">
      <alignment horizontal="center" vertical="center"/>
      <protection locked="0"/>
    </xf>
    <xf numFmtId="0" fontId="30" fillId="9" borderId="0" xfId="9" applyFont="1" applyFill="1" applyBorder="1" applyAlignment="1" applyProtection="1">
      <alignment horizontal="center" vertical="center"/>
      <protection locked="0"/>
    </xf>
    <xf numFmtId="0" fontId="33" fillId="9" borderId="0" xfId="9" applyFont="1" applyFill="1" applyBorder="1" applyAlignment="1">
      <alignment vertical="center" shrinkToFit="1"/>
    </xf>
    <xf numFmtId="0" fontId="34" fillId="7" borderId="0" xfId="9" applyFont="1" applyFill="1" applyBorder="1" applyAlignment="1">
      <alignment horizontal="left" vertical="top" wrapText="1"/>
    </xf>
    <xf numFmtId="0" fontId="32" fillId="0" borderId="0" xfId="9" applyFont="1" applyFill="1" applyAlignment="1">
      <alignment horizontal="center" vertical="center" wrapText="1"/>
    </xf>
    <xf numFmtId="0" fontId="32" fillId="0" borderId="0" xfId="9" applyFont="1" applyFill="1" applyAlignment="1">
      <alignment horizontal="center" vertical="center"/>
    </xf>
    <xf numFmtId="0" fontId="34" fillId="0" borderId="53" xfId="9" applyFont="1" applyFill="1" applyBorder="1" applyAlignment="1">
      <alignment horizontal="left" vertical="top" wrapText="1"/>
    </xf>
    <xf numFmtId="0" fontId="34" fillId="0" borderId="54" xfId="9" applyFont="1" applyFill="1" applyBorder="1" applyAlignment="1">
      <alignment horizontal="left" vertical="top"/>
    </xf>
    <xf numFmtId="0" fontId="34" fillId="0" borderId="55" xfId="9" applyFont="1" applyFill="1" applyBorder="1" applyAlignment="1">
      <alignment horizontal="left" vertical="top"/>
    </xf>
    <xf numFmtId="0" fontId="34" fillId="0" borderId="56" xfId="9" applyFont="1" applyFill="1" applyBorder="1" applyAlignment="1">
      <alignment horizontal="left" vertical="top"/>
    </xf>
    <xf numFmtId="0" fontId="34" fillId="0" borderId="0" xfId="9" applyFont="1" applyFill="1" applyBorder="1" applyAlignment="1">
      <alignment horizontal="left" vertical="top"/>
    </xf>
    <xf numFmtId="0" fontId="34" fillId="0" borderId="57" xfId="9" applyFont="1" applyFill="1" applyBorder="1" applyAlignment="1">
      <alignment horizontal="left" vertical="top"/>
    </xf>
    <xf numFmtId="0" fontId="34" fillId="0" borderId="58" xfId="9" applyFont="1" applyFill="1" applyBorder="1" applyAlignment="1">
      <alignment horizontal="left" vertical="top"/>
    </xf>
    <xf numFmtId="0" fontId="34" fillId="0" borderId="5" xfId="9" applyFont="1" applyFill="1" applyBorder="1" applyAlignment="1">
      <alignment horizontal="left" vertical="top"/>
    </xf>
    <xf numFmtId="0" fontId="34" fillId="0" borderId="59" xfId="9" applyFont="1" applyFill="1" applyBorder="1" applyAlignment="1">
      <alignment horizontal="left" vertical="top"/>
    </xf>
    <xf numFmtId="0" fontId="15" fillId="8" borderId="34" xfId="9" applyFont="1" applyFill="1" applyBorder="1" applyAlignment="1">
      <alignment horizontal="center" vertical="center" wrapText="1"/>
    </xf>
    <xf numFmtId="0" fontId="15" fillId="8" borderId="60" xfId="9" applyFont="1" applyFill="1" applyBorder="1" applyAlignment="1">
      <alignment horizontal="center" vertical="center" wrapText="1"/>
    </xf>
    <xf numFmtId="0" fontId="15" fillId="8" borderId="61" xfId="9" applyFont="1" applyFill="1" applyBorder="1" applyAlignment="1">
      <alignment horizontal="center" vertical="center" wrapText="1"/>
    </xf>
    <xf numFmtId="0" fontId="37" fillId="7" borderId="24" xfId="9" applyFont="1" applyFill="1" applyBorder="1" applyAlignment="1">
      <alignment horizontal="left" vertical="top"/>
    </xf>
    <xf numFmtId="0" fontId="37" fillId="7" borderId="62" xfId="9" applyFont="1" applyFill="1" applyBorder="1" applyAlignment="1">
      <alignment horizontal="left" vertical="top"/>
    </xf>
    <xf numFmtId="0" fontId="37" fillId="7" borderId="27" xfId="9" applyFont="1" applyFill="1" applyBorder="1" applyAlignment="1">
      <alignment horizontal="left" vertical="top"/>
    </xf>
    <xf numFmtId="0" fontId="37" fillId="7" borderId="1" xfId="9" applyFont="1" applyFill="1" applyBorder="1" applyAlignment="1">
      <alignment horizontal="left" vertical="top"/>
    </xf>
    <xf numFmtId="0" fontId="37" fillId="7" borderId="12" xfId="9" applyFont="1" applyFill="1" applyBorder="1" applyAlignment="1">
      <alignment horizontal="left" vertical="top"/>
    </xf>
    <xf numFmtId="0" fontId="38" fillId="7" borderId="27" xfId="9" applyFont="1" applyFill="1" applyBorder="1" applyAlignment="1">
      <alignment horizontal="left" vertical="top"/>
    </xf>
    <xf numFmtId="0" fontId="38" fillId="7" borderId="1" xfId="9" applyFont="1" applyFill="1" applyBorder="1" applyAlignment="1">
      <alignment horizontal="left" vertical="top"/>
    </xf>
    <xf numFmtId="0" fontId="38" fillId="7" borderId="12" xfId="9" applyFont="1" applyFill="1" applyBorder="1" applyAlignment="1">
      <alignment horizontal="left" vertical="top"/>
    </xf>
    <xf numFmtId="0" fontId="39" fillId="7" borderId="27" xfId="9" applyFont="1" applyFill="1" applyBorder="1" applyAlignment="1">
      <alignment horizontal="left" vertical="top"/>
    </xf>
    <xf numFmtId="0" fontId="39" fillId="7" borderId="1" xfId="9" applyFont="1" applyFill="1" applyBorder="1" applyAlignment="1">
      <alignment horizontal="left" vertical="top"/>
    </xf>
    <xf numFmtId="0" fontId="39" fillId="7" borderId="12" xfId="9" applyFont="1" applyFill="1" applyBorder="1" applyAlignment="1">
      <alignment horizontal="left" vertical="top"/>
    </xf>
    <xf numFmtId="0" fontId="37" fillId="7" borderId="27" xfId="9" applyFont="1" applyFill="1" applyBorder="1" applyAlignment="1">
      <alignment horizontal="left" vertical="top" wrapText="1"/>
    </xf>
    <xf numFmtId="0" fontId="37" fillId="7" borderId="1" xfId="9" applyFont="1" applyFill="1" applyBorder="1" applyAlignment="1">
      <alignment horizontal="left" vertical="top" wrapText="1"/>
    </xf>
    <xf numFmtId="0" fontId="37" fillId="7" borderId="12" xfId="9" applyFont="1" applyFill="1" applyBorder="1" applyAlignment="1">
      <alignment horizontal="left" vertical="top" wrapText="1"/>
    </xf>
    <xf numFmtId="0" fontId="40" fillId="7" borderId="63" xfId="9" applyFont="1" applyFill="1" applyBorder="1" applyAlignment="1">
      <alignment horizontal="left" vertical="top" wrapText="1"/>
    </xf>
    <xf numFmtId="0" fontId="40" fillId="7" borderId="64" xfId="9" applyFont="1" applyFill="1" applyBorder="1" applyAlignment="1">
      <alignment horizontal="left" vertical="top" wrapText="1"/>
    </xf>
    <xf numFmtId="0" fontId="40" fillId="7" borderId="45" xfId="9" applyFont="1" applyFill="1" applyBorder="1" applyAlignment="1">
      <alignment horizontal="left" vertical="top" wrapText="1"/>
    </xf>
    <xf numFmtId="0" fontId="34" fillId="7" borderId="54" xfId="9" applyFont="1" applyFill="1" applyBorder="1" applyAlignment="1">
      <alignment horizontal="left" vertical="top" wrapText="1"/>
    </xf>
    <xf numFmtId="0" fontId="22" fillId="0" borderId="6" xfId="7" applyFont="1" applyFill="1" applyBorder="1" applyAlignment="1">
      <alignment horizontal="center" vertical="center"/>
    </xf>
    <xf numFmtId="0" fontId="22" fillId="0" borderId="35" xfId="7" applyFont="1" applyFill="1" applyBorder="1" applyAlignment="1">
      <alignment horizontal="center" vertical="center"/>
    </xf>
    <xf numFmtId="177" fontId="9" fillId="0" borderId="18" xfId="2" applyNumberFormat="1" applyBorder="1" applyAlignment="1">
      <alignment horizontal="center" vertical="center"/>
    </xf>
    <xf numFmtId="177" fontId="9" fillId="0" borderId="19" xfId="2" applyNumberFormat="1" applyBorder="1" applyAlignment="1">
      <alignment horizontal="center" vertical="center"/>
    </xf>
    <xf numFmtId="0" fontId="16" fillId="0" borderId="0" xfId="2" applyFont="1" applyAlignment="1">
      <alignment horizontal="center" vertical="center"/>
    </xf>
    <xf numFmtId="0" fontId="18" fillId="0" borderId="0" xfId="2" applyFont="1" applyAlignment="1">
      <alignment horizontal="center" vertical="center"/>
    </xf>
    <xf numFmtId="0" fontId="25" fillId="4" borderId="2" xfId="14" applyFont="1" applyFill="1" applyBorder="1" applyAlignment="1">
      <alignment horizontal="center" vertical="center"/>
    </xf>
    <xf numFmtId="0" fontId="25" fillId="4" borderId="27" xfId="14" applyFont="1" applyFill="1" applyBorder="1" applyAlignment="1">
      <alignment horizontal="center" vertical="center"/>
    </xf>
    <xf numFmtId="0" fontId="25" fillId="5" borderId="26" xfId="14" applyFont="1" applyFill="1" applyBorder="1" applyAlignment="1">
      <alignment horizontal="center" vertical="center"/>
    </xf>
    <xf numFmtId="0" fontId="25" fillId="5" borderId="28" xfId="14" applyFont="1" applyFill="1" applyBorder="1" applyAlignment="1">
      <alignment horizontal="center" vertical="center"/>
    </xf>
    <xf numFmtId="0" fontId="25" fillId="5" borderId="48" xfId="14" applyFont="1" applyFill="1" applyBorder="1" applyAlignment="1">
      <alignment horizontal="center" vertical="center"/>
    </xf>
    <xf numFmtId="0" fontId="25" fillId="5" borderId="49" xfId="14" applyFont="1" applyFill="1" applyBorder="1" applyAlignment="1">
      <alignment horizontal="center" vertical="center"/>
    </xf>
    <xf numFmtId="0" fontId="25" fillId="5" borderId="50" xfId="14" applyFont="1" applyFill="1" applyBorder="1" applyAlignment="1">
      <alignment horizontal="center" vertical="center"/>
    </xf>
    <xf numFmtId="0" fontId="25" fillId="5" borderId="51" xfId="14" applyFont="1" applyFill="1" applyBorder="1" applyAlignment="1">
      <alignment horizontal="center" vertical="center"/>
    </xf>
    <xf numFmtId="0" fontId="13" fillId="6" borderId="4" xfId="7" applyFont="1" applyFill="1" applyBorder="1" applyAlignment="1">
      <alignment horizontal="center" vertical="center" wrapText="1"/>
    </xf>
    <xf numFmtId="0" fontId="13" fillId="6" borderId="25" xfId="7" applyFont="1" applyFill="1" applyBorder="1" applyAlignment="1">
      <alignment horizontal="center" vertical="center" wrapText="1"/>
    </xf>
    <xf numFmtId="0" fontId="13" fillId="6" borderId="29" xfId="7" applyFont="1" applyFill="1" applyBorder="1" applyAlignment="1">
      <alignment horizontal="center" vertical="center" wrapText="1"/>
    </xf>
    <xf numFmtId="0" fontId="21" fillId="0" borderId="0" xfId="7" applyFont="1" applyAlignment="1">
      <alignment vertical="center" wrapText="1"/>
    </xf>
    <xf numFmtId="0" fontId="21" fillId="0" borderId="0" xfId="7" applyFont="1" applyAlignment="1">
      <alignment vertical="center"/>
    </xf>
    <xf numFmtId="0" fontId="21" fillId="0" borderId="0" xfId="7" applyFont="1" applyAlignment="1">
      <alignment horizontal="left" vertical="center" wrapText="1"/>
    </xf>
    <xf numFmtId="0" fontId="21" fillId="0" borderId="0" xfId="7" applyFont="1" applyAlignment="1">
      <alignment horizontal="left" vertical="center"/>
    </xf>
    <xf numFmtId="0" fontId="21" fillId="0" borderId="0" xfId="17" applyFont="1" applyAlignment="1">
      <alignment horizontal="left" vertical="center" wrapText="1"/>
    </xf>
    <xf numFmtId="0" fontId="21" fillId="0" borderId="11" xfId="0" applyFont="1" applyBorder="1" applyAlignment="1">
      <alignment horizontal="center" vertical="center"/>
    </xf>
    <xf numFmtId="0" fontId="21" fillId="0" borderId="27" xfId="0" applyFont="1" applyBorder="1" applyAlignment="1">
      <alignment horizontal="center" vertical="center"/>
    </xf>
    <xf numFmtId="0" fontId="59" fillId="0" borderId="2" xfId="0" applyFont="1" applyBorder="1" applyAlignment="1">
      <alignment horizontal="center" vertical="center"/>
    </xf>
    <xf numFmtId="0" fontId="59" fillId="0" borderId="27" xfId="0" applyFont="1" applyBorder="1" applyAlignment="1">
      <alignment horizontal="center" vertical="center"/>
    </xf>
    <xf numFmtId="179" fontId="21" fillId="0" borderId="1" xfId="7" applyNumberFormat="1" applyFont="1" applyBorder="1" applyAlignment="1">
      <alignment horizontal="center" vertical="center"/>
    </xf>
    <xf numFmtId="0" fontId="21" fillId="0" borderId="1" xfId="7" applyFont="1" applyBorder="1" applyAlignment="1">
      <alignment horizontal="center" vertical="center"/>
    </xf>
    <xf numFmtId="0" fontId="21" fillId="0" borderId="0" xfId="20" applyFont="1" applyAlignment="1">
      <alignment horizontal="left" vertical="center" wrapText="1"/>
    </xf>
    <xf numFmtId="0" fontId="21" fillId="0" borderId="4" xfId="20" applyFont="1" applyBorder="1" applyAlignment="1">
      <alignment horizontal="center" vertical="center"/>
    </xf>
    <xf numFmtId="0" fontId="21" fillId="0" borderId="29" xfId="20" applyFont="1" applyBorder="1" applyAlignment="1">
      <alignment horizontal="center" vertical="center"/>
    </xf>
    <xf numFmtId="0" fontId="21" fillId="0" borderId="2" xfId="20" applyFont="1" applyBorder="1" applyAlignment="1">
      <alignment horizontal="center" vertical="center"/>
    </xf>
    <xf numFmtId="0" fontId="21" fillId="0" borderId="3" xfId="20" applyFont="1" applyBorder="1" applyAlignment="1">
      <alignment horizontal="center" vertical="center"/>
    </xf>
    <xf numFmtId="0" fontId="21" fillId="0" borderId="27" xfId="20" applyFont="1" applyBorder="1" applyAlignment="1">
      <alignment horizontal="center" vertical="center"/>
    </xf>
    <xf numFmtId="0" fontId="28" fillId="0" borderId="26" xfId="20" applyFont="1" applyBorder="1" applyAlignment="1">
      <alignment horizontal="center" vertical="center"/>
    </xf>
    <xf numFmtId="0" fontId="28" fillId="0" borderId="31" xfId="20" applyFont="1" applyBorder="1" applyAlignment="1">
      <alignment horizontal="center" vertical="center"/>
    </xf>
    <xf numFmtId="0" fontId="28" fillId="0" borderId="28" xfId="20" applyFont="1" applyBorder="1" applyAlignment="1">
      <alignment horizontal="center" vertical="center"/>
    </xf>
    <xf numFmtId="0" fontId="28" fillId="0" borderId="50" xfId="20" applyFont="1" applyBorder="1" applyAlignment="1">
      <alignment horizontal="center" vertical="center"/>
    </xf>
    <xf numFmtId="0" fontId="28" fillId="0" borderId="24" xfId="20" applyFont="1" applyBorder="1" applyAlignment="1">
      <alignment horizontal="center" vertical="center"/>
    </xf>
    <xf numFmtId="0" fontId="28" fillId="0" borderId="51" xfId="20" applyFont="1" applyBorder="1" applyAlignment="1">
      <alignment horizontal="center" vertical="center"/>
    </xf>
    <xf numFmtId="0" fontId="28" fillId="0" borderId="2" xfId="20" applyFont="1" applyBorder="1" applyAlignment="1">
      <alignment horizontal="center" vertical="center"/>
    </xf>
    <xf numFmtId="0" fontId="28" fillId="0" borderId="27" xfId="20" applyFont="1" applyBorder="1" applyAlignment="1">
      <alignment horizontal="center" vertical="center"/>
    </xf>
    <xf numFmtId="0" fontId="28" fillId="0" borderId="3" xfId="20" applyFont="1" applyBorder="1" applyAlignment="1">
      <alignment horizontal="center" vertical="center"/>
    </xf>
    <xf numFmtId="0" fontId="21" fillId="0" borderId="26" xfId="20" applyFont="1" applyBorder="1" applyAlignment="1">
      <alignment horizontal="center" vertical="center"/>
    </xf>
    <xf numFmtId="0" fontId="21" fillId="0" borderId="31" xfId="20" applyFont="1" applyBorder="1" applyAlignment="1">
      <alignment horizontal="center" vertical="center"/>
    </xf>
    <xf numFmtId="0" fontId="21" fillId="0" borderId="28" xfId="20" applyFont="1" applyBorder="1" applyAlignment="1">
      <alignment horizontal="center" vertical="center"/>
    </xf>
    <xf numFmtId="0" fontId="21" fillId="0" borderId="50" xfId="20" applyFont="1" applyBorder="1" applyAlignment="1">
      <alignment horizontal="center" vertical="center"/>
    </xf>
    <xf numFmtId="0" fontId="21" fillId="0" borderId="24" xfId="20" applyFont="1" applyBorder="1" applyAlignment="1">
      <alignment horizontal="center" vertical="center"/>
    </xf>
    <xf numFmtId="0" fontId="21" fillId="0" borderId="51" xfId="20" applyFont="1" applyBorder="1" applyAlignment="1">
      <alignment horizontal="center" vertical="center"/>
    </xf>
    <xf numFmtId="0" fontId="13" fillId="6" borderId="4" xfId="20" applyFont="1" applyFill="1" applyBorder="1" applyAlignment="1">
      <alignment horizontal="center" vertical="center" wrapText="1"/>
    </xf>
    <xf numFmtId="0" fontId="13" fillId="6" borderId="25" xfId="20" applyFont="1" applyFill="1" applyBorder="1" applyAlignment="1">
      <alignment horizontal="center" vertical="center" wrapText="1"/>
    </xf>
    <xf numFmtId="0" fontId="13" fillId="6" borderId="29" xfId="20" applyFont="1" applyFill="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34"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49" fontId="21" fillId="0" borderId="76" xfId="0" applyNumberFormat="1" applyFont="1" applyBorder="1" applyAlignment="1">
      <alignment horizontal="center" vertical="center"/>
    </xf>
    <xf numFmtId="49" fontId="21" fillId="0" borderId="77" xfId="0" applyNumberFormat="1" applyFont="1" applyBorder="1" applyAlignment="1">
      <alignment horizontal="center" vertical="center"/>
    </xf>
    <xf numFmtId="0" fontId="21" fillId="0" borderId="76" xfId="0" applyFont="1" applyBorder="1" applyAlignment="1">
      <alignment horizontal="center" vertical="center" wrapText="1"/>
    </xf>
    <xf numFmtId="0" fontId="21" fillId="0" borderId="77" xfId="0" applyFont="1" applyBorder="1" applyAlignment="1">
      <alignment horizontal="center" vertical="center" wrapText="1"/>
    </xf>
    <xf numFmtId="38" fontId="5" fillId="6" borderId="34" xfId="0" applyNumberFormat="1" applyFont="1" applyFill="1" applyBorder="1" applyAlignment="1">
      <alignment horizontal="center" vertical="center"/>
    </xf>
    <xf numFmtId="38" fontId="5" fillId="6" borderId="61" xfId="0" applyNumberFormat="1" applyFont="1" applyFill="1" applyBorder="1" applyAlignment="1">
      <alignment horizontal="center" vertical="center"/>
    </xf>
    <xf numFmtId="0" fontId="21" fillId="0" borderId="76" xfId="0" applyFont="1" applyBorder="1" applyAlignment="1">
      <alignment horizontal="center" vertical="center"/>
    </xf>
    <xf numFmtId="0" fontId="21" fillId="0" borderId="78" xfId="0" applyFont="1" applyBorder="1" applyAlignment="1">
      <alignment horizontal="center" vertical="center"/>
    </xf>
    <xf numFmtId="0" fontId="21" fillId="0" borderId="77" xfId="0" applyFont="1" applyBorder="1" applyAlignment="1">
      <alignment horizontal="center" vertical="center"/>
    </xf>
    <xf numFmtId="179" fontId="21" fillId="0" borderId="1" xfId="20" applyNumberFormat="1" applyFont="1" applyBorder="1" applyAlignment="1">
      <alignment horizontal="center" vertical="center"/>
    </xf>
    <xf numFmtId="0" fontId="21" fillId="0" borderId="1" xfId="20" applyFont="1" applyBorder="1" applyAlignment="1">
      <alignment horizontal="center" vertical="center"/>
    </xf>
    <xf numFmtId="0" fontId="52" fillId="0" borderId="0" xfId="11" applyFont="1" applyAlignment="1">
      <alignment horizontal="center" vertical="center" wrapText="1"/>
    </xf>
    <xf numFmtId="0" fontId="58" fillId="0" borderId="0" xfId="11" applyFont="1" applyAlignment="1">
      <alignment horizontal="left" vertical="center" wrapText="1"/>
    </xf>
  </cellXfs>
  <cellStyles count="21">
    <cellStyle name="ハイパーリンク" xfId="12" builtinId="8"/>
    <cellStyle name="桁区切り" xfId="13" builtinId="6"/>
    <cellStyle name="桁区切り 2" xfId="3"/>
    <cellStyle name="桁区切り 2 2" xfId="16"/>
    <cellStyle name="桁区切り 3" xfId="6"/>
    <cellStyle name="桁区切り 4" xfId="8"/>
    <cellStyle name="桁区切り 4 2" xfId="18"/>
    <cellStyle name="桁区切り 5" xfId="10"/>
    <cellStyle name="標準" xfId="0" builtinId="0"/>
    <cellStyle name="標準 2" xfId="1"/>
    <cellStyle name="標準 2 2" xfId="11"/>
    <cellStyle name="標準 3" xfId="2"/>
    <cellStyle name="標準 3 2" xfId="14"/>
    <cellStyle name="標準 3 3" xfId="15"/>
    <cellStyle name="標準 4" xfId="4"/>
    <cellStyle name="標準 5" xfId="5"/>
    <cellStyle name="標準 6" xfId="7"/>
    <cellStyle name="標準 6 2" xfId="17"/>
    <cellStyle name="標準 6 3" xfId="20"/>
    <cellStyle name="標準 7" xfId="9"/>
    <cellStyle name="標準 7 2" xfId="19"/>
  </cellStyles>
  <dxfs count="12">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s>
  <tableStyles count="0" defaultTableStyle="TableStyleMedium2" defaultPivotStyle="PivotStyleMedium9"/>
  <colors>
    <mruColors>
      <color rgb="FFF5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16</xdr:row>
          <xdr:rowOff>57150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17</xdr:row>
          <xdr:rowOff>57150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57150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238125</xdr:rowOff>
        </xdr:from>
        <xdr:to>
          <xdr:col>3</xdr:col>
          <xdr:colOff>38100</xdr:colOff>
          <xdr:row>21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57150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57150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57150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57150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238125</xdr:rowOff>
        </xdr:from>
        <xdr:to>
          <xdr:col>3</xdr:col>
          <xdr:colOff>38100</xdr:colOff>
          <xdr:row>21</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57150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57150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57150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184150</xdr:colOff>
      <xdr:row>6</xdr:row>
      <xdr:rowOff>19050</xdr:rowOff>
    </xdr:from>
    <xdr:to>
      <xdr:col>14</xdr:col>
      <xdr:colOff>133350</xdr:colOff>
      <xdr:row>11</xdr:row>
      <xdr:rowOff>57150</xdr:rowOff>
    </xdr:to>
    <xdr:sp macro="" textlink="">
      <xdr:nvSpPr>
        <xdr:cNvPr id="2" name="正方形/長方形 1"/>
        <xdr:cNvSpPr/>
      </xdr:nvSpPr>
      <xdr:spPr>
        <a:xfrm>
          <a:off x="184150" y="1171575"/>
          <a:ext cx="9674225" cy="895350"/>
        </a:xfrm>
        <a:prstGeom prst="rect">
          <a:avLst/>
        </a:prstGeom>
        <a:solidFill>
          <a:schemeClr val="bg1"/>
        </a:solidFill>
        <a:ln>
          <a:solidFill>
            <a:schemeClr val="accent1">
              <a:shade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・人件費（割増賃金、業務手当）の内訳を記載してください。</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・事業所ごと、職員ごと、日ごと、月ごとのそれぞれにおいて審査を行う必要があります。</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　下記の例を参考に総括的な</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内訳表</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を隣のシートに作成頂き、支出証拠書類（台帳等）とセットで提出してください。</a:t>
          </a:r>
        </a:p>
      </xdr:txBody>
    </xdr:sp>
    <xdr:clientData/>
  </xdr:twoCellAnchor>
  <xdr:twoCellAnchor>
    <xdr:from>
      <xdr:col>0</xdr:col>
      <xdr:colOff>196850</xdr:colOff>
      <xdr:row>12</xdr:row>
      <xdr:rowOff>0</xdr:rowOff>
    </xdr:from>
    <xdr:to>
      <xdr:col>1</xdr:col>
      <xdr:colOff>190500</xdr:colOff>
      <xdr:row>14</xdr:row>
      <xdr:rowOff>101600</xdr:rowOff>
    </xdr:to>
    <xdr:sp macro="" textlink="">
      <xdr:nvSpPr>
        <xdr:cNvPr id="3" name="正方形/長方形 2"/>
        <xdr:cNvSpPr/>
      </xdr:nvSpPr>
      <xdr:spPr>
        <a:xfrm>
          <a:off x="196850" y="2181225"/>
          <a:ext cx="593725" cy="444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例</a:t>
          </a:r>
          <a:endParaRPr kumimoji="1" lang="en-US" altLang="ja-JP" sz="2000">
            <a:solidFill>
              <a:schemeClr val="tx1"/>
            </a:solidFill>
          </a:endParaRPr>
        </a:p>
        <a:p>
          <a:pPr algn="l"/>
          <a:endParaRPr kumimoji="1" lang="ja-JP" altLang="en-US" sz="1100"/>
        </a:p>
      </xdr:txBody>
    </xdr:sp>
    <xdr:clientData/>
  </xdr:twoCellAnchor>
  <xdr:twoCellAnchor>
    <xdr:from>
      <xdr:col>0</xdr:col>
      <xdr:colOff>469900</xdr:colOff>
      <xdr:row>47</xdr:row>
      <xdr:rowOff>139700</xdr:rowOff>
    </xdr:from>
    <xdr:to>
      <xdr:col>1</xdr:col>
      <xdr:colOff>463550</xdr:colOff>
      <xdr:row>50</xdr:row>
      <xdr:rowOff>19050</xdr:rowOff>
    </xdr:to>
    <xdr:sp macro="" textlink="">
      <xdr:nvSpPr>
        <xdr:cNvPr id="4" name="正方形/長方形 3"/>
        <xdr:cNvSpPr/>
      </xdr:nvSpPr>
      <xdr:spPr>
        <a:xfrm>
          <a:off x="469900" y="8607425"/>
          <a:ext cx="593725" cy="403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HG丸ｺﾞｼｯｸM-PRO" panose="020F0600000000000000" pitchFamily="50" charset="-128"/>
              <a:ea typeface="HG丸ｺﾞｼｯｸM-PRO" panose="020F0600000000000000" pitchFamily="50" charset="-128"/>
            </a:rPr>
            <a:t>例</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0</xdr:colOff>
      <xdr:row>71</xdr:row>
      <xdr:rowOff>114300</xdr:rowOff>
    </xdr:from>
    <xdr:to>
      <xdr:col>1</xdr:col>
      <xdr:colOff>539750</xdr:colOff>
      <xdr:row>74</xdr:row>
      <xdr:rowOff>0</xdr:rowOff>
    </xdr:to>
    <xdr:sp macro="" textlink="">
      <xdr:nvSpPr>
        <xdr:cNvPr id="5" name="正方形/長方形 4"/>
        <xdr:cNvSpPr/>
      </xdr:nvSpPr>
      <xdr:spPr>
        <a:xfrm>
          <a:off x="600075" y="13030200"/>
          <a:ext cx="539750" cy="4000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例</a:t>
          </a:r>
          <a:endParaRPr kumimoji="1" lang="en-US" altLang="ja-JP" sz="2000">
            <a:solidFill>
              <a:schemeClr val="tx1"/>
            </a:solidFill>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109567</xdr:colOff>
      <xdr:row>8</xdr:row>
      <xdr:rowOff>186143</xdr:rowOff>
    </xdr:from>
    <xdr:to>
      <xdr:col>21</xdr:col>
      <xdr:colOff>597647</xdr:colOff>
      <xdr:row>21</xdr:row>
      <xdr:rowOff>14941</xdr:rowOff>
    </xdr:to>
    <xdr:sp macro="" textlink="">
      <xdr:nvSpPr>
        <xdr:cNvPr id="2" name="正方形/長方形 1">
          <a:extLst>
            <a:ext uri="{FF2B5EF4-FFF2-40B4-BE49-F238E27FC236}">
              <a16:creationId xmlns:a16="http://schemas.microsoft.com/office/drawing/2014/main" id="{00000000-0008-0000-0000-000003000000}"/>
            </a:ext>
          </a:extLst>
        </xdr:cNvPr>
        <xdr:cNvSpPr/>
      </xdr:nvSpPr>
      <xdr:spPr>
        <a:xfrm>
          <a:off x="2283508" y="1941731"/>
          <a:ext cx="7301257" cy="235385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この様式の目的</a:t>
          </a:r>
          <a:r>
            <a:rPr kumimoji="1" lang="en-US" altLang="ja-JP" sz="1100">
              <a:solidFill>
                <a:schemeClr val="tx1"/>
              </a:solidFill>
            </a:rPr>
            <a:t>】</a:t>
          </a:r>
        </a:p>
        <a:p>
          <a:pPr algn="l"/>
          <a:r>
            <a:rPr kumimoji="1" lang="ja-JP" altLang="en-US" sz="1100">
              <a:solidFill>
                <a:schemeClr val="tx1"/>
              </a:solidFill>
            </a:rPr>
            <a:t>・賃金台帳（支出証拠書類）のうち、特に時間外手当について、補助の対象となる部分を抽出・整理し、補助金の額を確認します。</a:t>
          </a:r>
          <a:endParaRPr kumimoji="1" lang="en-US" altLang="ja-JP" sz="1100">
            <a:solidFill>
              <a:schemeClr val="tx1"/>
            </a:solidFill>
          </a:endParaRPr>
        </a:p>
        <a:p>
          <a:pPr algn="l"/>
          <a:r>
            <a:rPr kumimoji="1" lang="ja-JP" altLang="en-US" sz="1100">
              <a:solidFill>
                <a:schemeClr val="tx1"/>
              </a:solidFill>
            </a:rPr>
            <a:t>・この表（</a:t>
          </a:r>
          <a:r>
            <a:rPr kumimoji="1" lang="en-US" altLang="ja-JP" sz="1100">
              <a:solidFill>
                <a:schemeClr val="tx1"/>
              </a:solidFill>
            </a:rPr>
            <a:t>C</a:t>
          </a:r>
          <a:r>
            <a:rPr kumimoji="1" lang="ja-JP" altLang="en-US" sz="1100">
              <a:solidFill>
                <a:schemeClr val="tx1"/>
              </a:solidFill>
            </a:rPr>
            <a:t>～</a:t>
          </a:r>
          <a:r>
            <a:rPr kumimoji="1" lang="en-US" altLang="ja-JP" sz="1100">
              <a:solidFill>
                <a:schemeClr val="tx1"/>
              </a:solidFill>
            </a:rPr>
            <a:t>V</a:t>
          </a:r>
          <a:r>
            <a:rPr kumimoji="1" lang="ja-JP" altLang="en-US" sz="1100">
              <a:solidFill>
                <a:schemeClr val="tx1"/>
              </a:solidFill>
            </a:rPr>
            <a:t>列）には、時間外手当のうち、コロナ対応時間に該当する時間（</a:t>
          </a:r>
          <a:r>
            <a:rPr kumimoji="1" lang="en-US" altLang="ja-JP" sz="1100">
              <a:solidFill>
                <a:schemeClr val="tx1"/>
              </a:solidFill>
            </a:rPr>
            <a:t>=</a:t>
          </a:r>
          <a:r>
            <a:rPr kumimoji="1" lang="ja-JP" altLang="en-US" sz="1100">
              <a:solidFill>
                <a:schemeClr val="tx1"/>
              </a:solidFill>
            </a:rPr>
            <a:t>補助の対象経費）を記載してください。</a:t>
          </a:r>
          <a:endParaRPr kumimoji="1" lang="en-US" altLang="ja-JP" sz="1100">
            <a:solidFill>
              <a:schemeClr val="tx1"/>
            </a:solidFill>
          </a:endParaRPr>
        </a:p>
        <a:p>
          <a:pPr algn="l"/>
          <a:r>
            <a:rPr kumimoji="1" lang="ja-JP" altLang="en-US" sz="1100">
              <a:solidFill>
                <a:schemeClr val="tx1"/>
              </a:solidFill>
            </a:rPr>
            <a:t>・最終的に、補助金の申請額となる金額は、「支給額」（</a:t>
          </a:r>
          <a:r>
            <a:rPr kumimoji="1" lang="en-US" altLang="ja-JP" sz="1100">
              <a:solidFill>
                <a:schemeClr val="tx1"/>
              </a:solidFill>
            </a:rPr>
            <a:t>AC</a:t>
          </a:r>
          <a:r>
            <a:rPr kumimoji="1" lang="ja-JP" altLang="en-US" sz="1100">
              <a:solidFill>
                <a:schemeClr val="tx1"/>
              </a:solidFill>
            </a:rPr>
            <a:t>列）に記載します。</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留意事項</a:t>
          </a:r>
          <a:r>
            <a:rPr kumimoji="1" lang="en-US" altLang="ja-JP" sz="1100">
              <a:solidFill>
                <a:schemeClr val="tx1"/>
              </a:solidFill>
            </a:rPr>
            <a:t>】</a:t>
          </a:r>
        </a:p>
        <a:p>
          <a:pPr algn="l"/>
          <a:r>
            <a:rPr kumimoji="1" lang="ja-JP" altLang="en-US" sz="1100">
              <a:solidFill>
                <a:schemeClr val="tx1"/>
              </a:solidFill>
            </a:rPr>
            <a:t>・このシートの内容について、支出証拠書類（給与台帳、支払台帳、支払明細　</a:t>
          </a:r>
          <a:r>
            <a:rPr kumimoji="1" lang="en-US" altLang="ja-JP" sz="1100">
              <a:solidFill>
                <a:schemeClr val="tx1"/>
              </a:solidFill>
            </a:rPr>
            <a:t>etc</a:t>
          </a:r>
          <a:r>
            <a:rPr kumimoji="1" lang="ja-JP" altLang="en-US" sz="1100">
              <a:solidFill>
                <a:schemeClr val="tx1"/>
              </a:solidFill>
            </a:rPr>
            <a:t>）と突合しますので、支出証拠書類の順番に職員を記載してください。</a:t>
          </a:r>
          <a:endParaRPr kumimoji="1" lang="en-US" altLang="ja-JP"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482600</xdr:colOff>
      <xdr:row>10</xdr:row>
      <xdr:rowOff>114301</xdr:rowOff>
    </xdr:from>
    <xdr:to>
      <xdr:col>8</xdr:col>
      <xdr:colOff>455957</xdr:colOff>
      <xdr:row>19</xdr:row>
      <xdr:rowOff>146051</xdr:rowOff>
    </xdr:to>
    <xdr:sp macro="" textlink="">
      <xdr:nvSpPr>
        <xdr:cNvPr id="2" name="正方形/長方形 1">
          <a:extLst>
            <a:ext uri="{FF2B5EF4-FFF2-40B4-BE49-F238E27FC236}">
              <a16:creationId xmlns:a16="http://schemas.microsoft.com/office/drawing/2014/main" id="{00000000-0008-0000-0000-000003000000}"/>
            </a:ext>
          </a:extLst>
        </xdr:cNvPr>
        <xdr:cNvSpPr/>
      </xdr:nvSpPr>
      <xdr:spPr>
        <a:xfrm>
          <a:off x="857250" y="2241551"/>
          <a:ext cx="7301257" cy="23177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この様式の目的</a:t>
          </a:r>
          <a:r>
            <a:rPr kumimoji="1" lang="en-US" altLang="ja-JP" sz="1100">
              <a:solidFill>
                <a:schemeClr val="tx1"/>
              </a:solidFill>
            </a:rPr>
            <a:t>】</a:t>
          </a:r>
        </a:p>
        <a:p>
          <a:pPr algn="l"/>
          <a:r>
            <a:rPr kumimoji="1" lang="ja-JP" altLang="en-US" sz="1100">
              <a:solidFill>
                <a:schemeClr val="tx1"/>
              </a:solidFill>
            </a:rPr>
            <a:t>・消耗品の購入費用について、支出証拠書類と一覧表を突合し、申請額が適切なものとなっているか確認します。</a:t>
          </a:r>
          <a:endParaRPr kumimoji="1" lang="en-US" altLang="ja-JP" sz="1100">
            <a:solidFill>
              <a:schemeClr val="tx1"/>
            </a:solidFill>
          </a:endParaRPr>
        </a:p>
        <a:p>
          <a:pPr algn="l"/>
          <a:r>
            <a:rPr kumimoji="1" lang="ja-JP" altLang="en-US" sz="1100">
              <a:solidFill>
                <a:schemeClr val="tx1"/>
              </a:solidFill>
            </a:rPr>
            <a:t>・経費の中に、補助対象外経費が含まれていないか確認します。</a:t>
          </a:r>
          <a:r>
            <a:rPr kumimoji="1" lang="en-US" altLang="ja-JP" sz="1100">
              <a:solidFill>
                <a:schemeClr val="tx1"/>
              </a:solidFill>
            </a:rPr>
            <a:t/>
          </a:r>
          <a:br>
            <a:rPr kumimoji="1" lang="en-US" altLang="ja-JP" sz="1100">
              <a:solidFill>
                <a:schemeClr val="tx1"/>
              </a:solidFill>
            </a:rPr>
          </a:br>
          <a:r>
            <a:rPr kumimoji="1" lang="en-US" altLang="ja-JP" sz="1100">
              <a:solidFill>
                <a:schemeClr val="tx1"/>
              </a:solidFill>
            </a:rPr>
            <a:t/>
          </a:r>
          <a:br>
            <a:rPr kumimoji="1" lang="en-US" altLang="ja-JP" sz="1100">
              <a:solidFill>
                <a:schemeClr val="tx1"/>
              </a:solidFill>
            </a:rPr>
          </a:b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留意事項</a:t>
          </a:r>
          <a:r>
            <a:rPr kumimoji="1" lang="en-US" altLang="ja-JP" sz="1100">
              <a:solidFill>
                <a:schemeClr val="tx1"/>
              </a:solidFill>
            </a:rPr>
            <a:t>】</a:t>
          </a:r>
        </a:p>
        <a:p>
          <a:pPr algn="l"/>
          <a:r>
            <a:rPr kumimoji="1" lang="ja-JP" altLang="en-US" sz="1100">
              <a:solidFill>
                <a:schemeClr val="tx1"/>
              </a:solidFill>
            </a:rPr>
            <a:t>・単価と金額に係る消費税については、支出証拠書類（領収書等）の記載とあわせてください。</a:t>
          </a:r>
          <a:endParaRPr kumimoji="1" lang="en-US" altLang="ja-JP" sz="1100">
            <a:solidFill>
              <a:schemeClr val="tx1"/>
            </a:solidFill>
          </a:endParaRPr>
        </a:p>
        <a:p>
          <a:pPr algn="l"/>
          <a:r>
            <a:rPr kumimoji="1" lang="ja-JP" altLang="en-US" sz="1100">
              <a:solidFill>
                <a:schemeClr val="tx1"/>
              </a:solidFill>
            </a:rPr>
            <a:t>・この様式は参考です。適宜編集して活用してください。</a:t>
          </a:r>
          <a:r>
            <a:rPr kumimoji="1" lang="ja-JP" altLang="ja-JP" sz="1100">
              <a:solidFill>
                <a:schemeClr val="tx1"/>
              </a:solidFill>
              <a:effectLst/>
              <a:latin typeface="+mn-lt"/>
              <a:ea typeface="+mn-ea"/>
              <a:cs typeface="+mn-cs"/>
            </a:rPr>
            <a:t>補助金</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補助金の申請額の計算過程（内訳）が分かるような記載としてください。</a:t>
          </a:r>
          <a:endParaRPr kumimoji="1" lang="en-US" altLang="ja-JP" sz="1100">
            <a:solidFill>
              <a:schemeClr val="tx1"/>
            </a:solidFill>
          </a:endParaRPr>
        </a:p>
        <a:p>
          <a:pPr algn="l"/>
          <a:r>
            <a:rPr kumimoji="1" lang="ja-JP" altLang="en-US" sz="1100">
              <a:solidFill>
                <a:schemeClr val="tx1"/>
              </a:solidFill>
            </a:rPr>
            <a:t>・一覧表に記載の順番と支出証拠書類の順番をそろえてください。</a:t>
          </a:r>
          <a:endParaRPr kumimoji="1" lang="en-US" altLang="ja-JP" sz="1100">
            <a:solidFill>
              <a:schemeClr val="tx1"/>
            </a:solidFill>
          </a:endParaRPr>
        </a:p>
        <a:p>
          <a:pPr algn="l"/>
          <a:r>
            <a:rPr kumimoji="1" lang="ja-JP" altLang="en-US" sz="1100">
              <a:solidFill>
                <a:schemeClr val="tx1"/>
              </a:solidFill>
            </a:rPr>
            <a:t>・「該当の領収証等番号」</a:t>
          </a:r>
          <a:endParaRPr kumimoji="1" lang="en-US" altLang="ja-JP" sz="1100">
            <a:solidFill>
              <a:schemeClr val="tx1"/>
            </a:solidFill>
          </a:endParaRPr>
        </a:p>
        <a:p>
          <a:pPr algn="l"/>
          <a:r>
            <a:rPr kumimoji="1" lang="ja-JP" altLang="en-US" sz="1100">
              <a:solidFill>
                <a:schemeClr val="tx1"/>
              </a:solidFill>
            </a:rPr>
            <a:t>　支出証拠書類に任意の番号や記号を記載して頂き、一覧表にも記載してください。</a:t>
          </a:r>
          <a:endParaRPr kumimoji="1" lang="en-US" altLang="ja-JP"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0"/>
  <sheetViews>
    <sheetView showGridLines="0" tabSelected="1" view="pageBreakPreview" zoomScaleNormal="100" zoomScaleSheetLayoutView="100" workbookViewId="0"/>
  </sheetViews>
  <sheetFormatPr defaultColWidth="8.75" defaultRowHeight="13.5"/>
  <cols>
    <col min="1" max="14" width="2.75" style="90" customWidth="1"/>
    <col min="15" max="15" width="4.75" style="90" customWidth="1"/>
    <col min="16" max="36" width="2.75" style="90" customWidth="1"/>
    <col min="37" max="16384" width="8.75" style="90"/>
  </cols>
  <sheetData>
    <row r="1" spans="1:37" ht="14.25">
      <c r="A1" s="86" t="s">
        <v>114</v>
      </c>
      <c r="B1" s="87"/>
      <c r="C1" s="87"/>
      <c r="D1" s="87"/>
      <c r="E1" s="87"/>
      <c r="F1" s="87"/>
      <c r="G1" s="87"/>
      <c r="H1" s="87"/>
      <c r="I1" s="87"/>
      <c r="J1" s="87"/>
      <c r="K1" s="87"/>
      <c r="L1" s="87"/>
      <c r="M1" s="87"/>
      <c r="N1" s="87"/>
      <c r="O1" s="87"/>
      <c r="P1" s="87"/>
      <c r="Q1" s="87"/>
      <c r="R1" s="87"/>
      <c r="S1" s="87"/>
      <c r="T1" s="87"/>
      <c r="U1" s="87"/>
      <c r="V1" s="87"/>
      <c r="W1" s="87"/>
      <c r="X1" s="87"/>
      <c r="Y1" s="88"/>
      <c r="Z1" s="88"/>
      <c r="AA1" s="88"/>
      <c r="AB1" s="88"/>
      <c r="AC1" s="88"/>
      <c r="AD1" s="88"/>
      <c r="AE1" s="88"/>
      <c r="AF1" s="88"/>
      <c r="AG1" s="88"/>
      <c r="AH1" s="88"/>
      <c r="AI1" s="88"/>
      <c r="AJ1" s="89"/>
    </row>
    <row r="2" spans="1:37">
      <c r="A2" s="481" t="s">
        <v>115</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row>
    <row r="3" spans="1:37">
      <c r="A3" s="482"/>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row>
    <row r="4" spans="1:37">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9"/>
    </row>
    <row r="5" spans="1:37" ht="15" thickBot="1">
      <c r="A5" s="91" t="s">
        <v>116</v>
      </c>
      <c r="B5" s="87"/>
      <c r="C5" s="87"/>
      <c r="D5" s="87"/>
      <c r="E5" s="87"/>
      <c r="F5" s="87"/>
      <c r="G5" s="87"/>
      <c r="H5" s="87"/>
      <c r="I5" s="87"/>
      <c r="J5" s="87"/>
      <c r="K5" s="87"/>
      <c r="L5" s="87"/>
      <c r="M5" s="87"/>
      <c r="N5" s="87"/>
      <c r="O5" s="87"/>
      <c r="P5" s="87"/>
      <c r="Q5" s="87"/>
      <c r="R5" s="88"/>
      <c r="S5" s="88"/>
      <c r="T5" s="88"/>
      <c r="U5" s="88"/>
      <c r="V5" s="88"/>
      <c r="W5" s="88"/>
      <c r="X5" s="88"/>
      <c r="Y5" s="88"/>
      <c r="Z5" s="88"/>
      <c r="AA5" s="92"/>
      <c r="AB5" s="92"/>
      <c r="AC5" s="93"/>
      <c r="AD5" s="93"/>
      <c r="AE5" s="93"/>
      <c r="AF5" s="93"/>
      <c r="AG5" s="93"/>
      <c r="AH5" s="93"/>
      <c r="AI5" s="93"/>
      <c r="AJ5" s="94"/>
    </row>
    <row r="6" spans="1:37">
      <c r="A6" s="95"/>
      <c r="B6" s="483"/>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484"/>
      <c r="AI6" s="485"/>
      <c r="AJ6" s="95"/>
    </row>
    <row r="7" spans="1:37">
      <c r="A7" s="95"/>
      <c r="B7" s="486"/>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8"/>
      <c r="AJ7" s="95"/>
    </row>
    <row r="8" spans="1:37">
      <c r="A8" s="95"/>
      <c r="B8" s="486"/>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7"/>
      <c r="AH8" s="487"/>
      <c r="AI8" s="488"/>
      <c r="AJ8" s="95"/>
    </row>
    <row r="9" spans="1:37">
      <c r="A9" s="95"/>
      <c r="B9" s="486"/>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8"/>
      <c r="AJ9" s="95"/>
      <c r="AK9" s="96"/>
    </row>
    <row r="10" spans="1:37">
      <c r="A10" s="95"/>
      <c r="B10" s="486"/>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8"/>
      <c r="AJ10" s="95"/>
    </row>
    <row r="11" spans="1:37">
      <c r="A11" s="95"/>
      <c r="B11" s="486"/>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8"/>
      <c r="AJ11" s="95"/>
    </row>
    <row r="12" spans="1:37" ht="14.25" thickBot="1">
      <c r="A12" s="95"/>
      <c r="B12" s="489"/>
      <c r="C12" s="490"/>
      <c r="D12" s="490"/>
      <c r="E12" s="490"/>
      <c r="F12" s="490"/>
      <c r="G12" s="490"/>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1"/>
      <c r="AJ12" s="95"/>
    </row>
    <row r="14" spans="1:37" ht="14.25" thickBot="1">
      <c r="A14" s="97" t="s">
        <v>117</v>
      </c>
    </row>
    <row r="15" spans="1:37" ht="19.5" customHeight="1" thickBot="1">
      <c r="C15" s="492" t="s">
        <v>118</v>
      </c>
      <c r="D15" s="493"/>
      <c r="E15" s="493"/>
      <c r="F15" s="493"/>
      <c r="G15" s="493"/>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4"/>
    </row>
    <row r="16" spans="1:37" ht="14.25">
      <c r="C16" s="98"/>
      <c r="D16" s="495" t="s">
        <v>119</v>
      </c>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6"/>
    </row>
    <row r="17" spans="1:37" ht="14.25">
      <c r="C17" s="99"/>
      <c r="D17" s="497" t="s">
        <v>120</v>
      </c>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9"/>
    </row>
    <row r="18" spans="1:37" ht="14.25">
      <c r="C18" s="99"/>
      <c r="D18" s="500" t="s">
        <v>121</v>
      </c>
      <c r="E18" s="501"/>
      <c r="F18" s="501"/>
      <c r="G18" s="501"/>
      <c r="H18" s="501"/>
      <c r="I18" s="501"/>
      <c r="J18" s="501"/>
      <c r="K18" s="501"/>
      <c r="L18" s="501"/>
      <c r="M18" s="501"/>
      <c r="N18" s="501"/>
      <c r="O18" s="501"/>
      <c r="P18" s="501"/>
      <c r="Q18" s="501"/>
      <c r="R18" s="501"/>
      <c r="S18" s="501"/>
      <c r="T18" s="501"/>
      <c r="U18" s="501"/>
      <c r="V18" s="501"/>
      <c r="W18" s="501"/>
      <c r="X18" s="501"/>
      <c r="Y18" s="501"/>
      <c r="Z18" s="501"/>
      <c r="AA18" s="501"/>
      <c r="AB18" s="501"/>
      <c r="AC18" s="501"/>
      <c r="AD18" s="501"/>
      <c r="AE18" s="501"/>
      <c r="AF18" s="501"/>
      <c r="AG18" s="501"/>
      <c r="AH18" s="501"/>
      <c r="AI18" s="502"/>
    </row>
    <row r="19" spans="1:37" ht="14.25">
      <c r="C19" s="99"/>
      <c r="D19" s="503" t="s">
        <v>122</v>
      </c>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5"/>
    </row>
    <row r="20" spans="1:37" ht="14.25">
      <c r="C20" s="99"/>
      <c r="D20" s="497" t="s">
        <v>123</v>
      </c>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9"/>
    </row>
    <row r="21" spans="1:37" ht="18.75" customHeight="1" thickBot="1">
      <c r="C21" s="100"/>
      <c r="D21" s="506" t="s">
        <v>124</v>
      </c>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8"/>
    </row>
    <row r="22" spans="1:37" ht="62.25" customHeight="1" thickBot="1">
      <c r="C22" s="100"/>
      <c r="D22" s="509" t="s">
        <v>125</v>
      </c>
      <c r="E22" s="510"/>
      <c r="F22" s="510"/>
      <c r="G22" s="510"/>
      <c r="H22" s="510"/>
      <c r="I22" s="510"/>
      <c r="J22" s="510"/>
      <c r="K22" s="510"/>
      <c r="L22" s="510"/>
      <c r="M22" s="510"/>
      <c r="N22" s="510"/>
      <c r="O22" s="510"/>
      <c r="P22" s="510"/>
      <c r="Q22" s="510"/>
      <c r="R22" s="510"/>
      <c r="S22" s="510"/>
      <c r="T22" s="510"/>
      <c r="U22" s="510"/>
      <c r="V22" s="510"/>
      <c r="W22" s="510"/>
      <c r="X22" s="510"/>
      <c r="Y22" s="510"/>
      <c r="Z22" s="510"/>
      <c r="AA22" s="510"/>
      <c r="AB22" s="510"/>
      <c r="AC22" s="510"/>
      <c r="AD22" s="510"/>
      <c r="AE22" s="510"/>
      <c r="AF22" s="510"/>
      <c r="AG22" s="510"/>
      <c r="AH22" s="510"/>
      <c r="AI22" s="511"/>
    </row>
    <row r="23" spans="1:37" ht="18.75" customHeight="1">
      <c r="C23" s="101"/>
      <c r="D23" s="512" t="s">
        <v>126</v>
      </c>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row>
    <row r="24" spans="1:37" ht="18.75" customHeight="1">
      <c r="C24" s="101"/>
      <c r="D24" s="480" t="s">
        <v>127</v>
      </c>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row>
    <row r="25" spans="1:37" ht="6.75" customHeight="1">
      <c r="C25" s="102"/>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row>
    <row r="26" spans="1:37" ht="18.75" customHeight="1" thickBot="1">
      <c r="A26" s="97" t="s">
        <v>128</v>
      </c>
      <c r="C26" s="102"/>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row>
    <row r="27" spans="1:37" ht="18.75" customHeight="1">
      <c r="B27" s="467"/>
      <c r="C27" s="468"/>
      <c r="D27" s="468"/>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9"/>
    </row>
    <row r="28" spans="1:37" ht="18.75" customHeight="1">
      <c r="B28" s="470"/>
      <c r="C28" s="471"/>
      <c r="D28" s="471"/>
      <c r="E28" s="471"/>
      <c r="F28" s="471"/>
      <c r="G28" s="471"/>
      <c r="H28" s="471"/>
      <c r="I28" s="471"/>
      <c r="J28" s="471"/>
      <c r="K28" s="471"/>
      <c r="L28" s="471"/>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2"/>
    </row>
    <row r="29" spans="1:37" ht="18.75" customHeight="1">
      <c r="B29" s="470"/>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2"/>
    </row>
    <row r="30" spans="1:37" ht="18.75" customHeight="1" thickBot="1">
      <c r="B30" s="473"/>
      <c r="C30" s="474"/>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5"/>
    </row>
    <row r="31" spans="1:37" ht="18.75" customHeight="1">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row>
    <row r="32" spans="1:37" ht="18.75" customHeight="1">
      <c r="A32" s="104"/>
      <c r="B32" s="104"/>
      <c r="C32" s="105" t="s">
        <v>129</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row>
    <row r="33" spans="1:36" ht="18.75" customHeight="1">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row>
    <row r="34" spans="1:36" ht="31.5" customHeight="1">
      <c r="A34" s="476" t="s">
        <v>130</v>
      </c>
      <c r="B34" s="476"/>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row>
    <row r="35" spans="1:36" ht="18.75" hidden="1" customHeight="1">
      <c r="A35" s="476"/>
      <c r="B35" s="476"/>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row>
    <row r="36" spans="1:36" ht="18.75" customHeight="1">
      <c r="A36" s="107" t="s">
        <v>131</v>
      </c>
      <c r="B36" s="107"/>
      <c r="C36" s="477"/>
      <c r="D36" s="478"/>
      <c r="E36" s="107" t="s">
        <v>132</v>
      </c>
      <c r="F36" s="477"/>
      <c r="G36" s="478"/>
      <c r="H36" s="107" t="s">
        <v>133</v>
      </c>
      <c r="I36" s="477"/>
      <c r="J36" s="478"/>
      <c r="K36" s="107" t="s">
        <v>134</v>
      </c>
      <c r="L36" s="108"/>
      <c r="M36" s="463" t="s">
        <v>135</v>
      </c>
      <c r="N36" s="463"/>
      <c r="O36" s="463"/>
      <c r="P36" s="479"/>
      <c r="Q36" s="479"/>
      <c r="R36" s="479"/>
      <c r="S36" s="479"/>
      <c r="T36" s="479"/>
      <c r="U36" s="479"/>
      <c r="V36" s="479"/>
      <c r="W36" s="479"/>
      <c r="X36" s="479"/>
      <c r="Y36" s="479"/>
      <c r="Z36" s="479"/>
      <c r="AA36" s="479"/>
      <c r="AB36" s="479"/>
      <c r="AC36" s="479"/>
      <c r="AD36" s="479"/>
      <c r="AE36" s="479"/>
      <c r="AF36" s="479"/>
      <c r="AG36" s="479"/>
      <c r="AH36" s="479"/>
      <c r="AI36" s="479"/>
    </row>
    <row r="37" spans="1:36" ht="18.75" customHeight="1">
      <c r="A37" s="109"/>
      <c r="B37" s="110"/>
      <c r="C37" s="110"/>
      <c r="D37" s="110"/>
      <c r="E37" s="110"/>
      <c r="F37" s="110"/>
      <c r="G37" s="110"/>
      <c r="H37" s="110"/>
      <c r="I37" s="110"/>
      <c r="J37" s="110"/>
      <c r="K37" s="110"/>
      <c r="L37" s="110"/>
      <c r="M37" s="462" t="s">
        <v>136</v>
      </c>
      <c r="N37" s="462"/>
      <c r="O37" s="462"/>
      <c r="P37" s="463" t="s">
        <v>137</v>
      </c>
      <c r="Q37" s="463"/>
      <c r="R37" s="464"/>
      <c r="S37" s="464"/>
      <c r="T37" s="464"/>
      <c r="U37" s="464"/>
      <c r="V37" s="464"/>
      <c r="W37" s="465" t="s">
        <v>138</v>
      </c>
      <c r="X37" s="465"/>
      <c r="Y37" s="464"/>
      <c r="Z37" s="464"/>
      <c r="AA37" s="464"/>
      <c r="AB37" s="464"/>
      <c r="AC37" s="464"/>
      <c r="AD37" s="464"/>
      <c r="AE37" s="464"/>
      <c r="AF37" s="464"/>
      <c r="AG37" s="464"/>
      <c r="AH37" s="466"/>
      <c r="AI37" s="466"/>
    </row>
    <row r="38" spans="1:36">
      <c r="A38" s="111"/>
      <c r="B38" s="112"/>
      <c r="C38" s="112"/>
      <c r="D38" s="112"/>
      <c r="E38" s="112"/>
      <c r="F38" s="112"/>
      <c r="G38" s="112"/>
      <c r="H38" s="112"/>
      <c r="I38" s="112"/>
      <c r="J38" s="112"/>
      <c r="K38" s="112"/>
      <c r="L38" s="112"/>
      <c r="M38" s="112"/>
      <c r="N38" s="112"/>
      <c r="O38" s="111"/>
      <c r="P38" s="113"/>
      <c r="Q38" s="114"/>
      <c r="R38" s="114"/>
      <c r="S38" s="114"/>
      <c r="T38" s="114"/>
      <c r="U38" s="114"/>
      <c r="V38" s="115"/>
      <c r="W38" s="115"/>
      <c r="X38" s="115"/>
      <c r="Y38" s="115"/>
      <c r="Z38" s="115"/>
      <c r="AA38" s="115"/>
      <c r="AB38" s="115"/>
      <c r="AC38" s="115"/>
      <c r="AD38" s="115"/>
      <c r="AE38" s="115"/>
      <c r="AF38" s="115"/>
      <c r="AG38" s="115"/>
      <c r="AH38" s="116"/>
      <c r="AI38" s="117"/>
    </row>
    <row r="39" spans="1:36">
      <c r="B39" s="118"/>
      <c r="C39" s="119"/>
      <c r="D39" s="120"/>
      <c r="E39" s="120"/>
      <c r="F39" s="120"/>
      <c r="G39" s="120"/>
      <c r="H39" s="120"/>
      <c r="I39" s="120"/>
      <c r="J39" s="120"/>
      <c r="K39" s="120"/>
      <c r="L39" s="120"/>
      <c r="M39" s="120"/>
      <c r="N39" s="120"/>
      <c r="O39" s="120"/>
      <c r="P39" s="120"/>
      <c r="Q39" s="120"/>
      <c r="R39" s="120"/>
      <c r="S39" s="120"/>
      <c r="T39" s="120"/>
      <c r="U39" s="120"/>
      <c r="V39" s="120"/>
      <c r="W39" s="120"/>
      <c r="X39" s="120"/>
      <c r="Y39" s="120"/>
      <c r="Z39" s="121"/>
      <c r="AA39" s="121"/>
      <c r="AB39" s="121"/>
      <c r="AC39" s="121"/>
      <c r="AD39" s="121"/>
      <c r="AE39" s="121"/>
      <c r="AF39" s="121"/>
      <c r="AG39" s="121"/>
      <c r="AH39" s="121"/>
      <c r="AI39" s="120"/>
      <c r="AJ39" s="122"/>
    </row>
    <row r="40" spans="1:36">
      <c r="B40" s="123"/>
      <c r="C40" s="461"/>
      <c r="D40" s="461"/>
      <c r="E40" s="461"/>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1"/>
      <c r="AI40" s="461"/>
      <c r="AJ40" s="461"/>
    </row>
  </sheetData>
  <mergeCells count="26">
    <mergeCell ref="D24:AI25"/>
    <mergeCell ref="A2:AJ3"/>
    <mergeCell ref="B6:AI12"/>
    <mergeCell ref="C15:AI15"/>
    <mergeCell ref="D16:AI16"/>
    <mergeCell ref="D17:AI17"/>
    <mergeCell ref="D18:AI18"/>
    <mergeCell ref="D19:AI19"/>
    <mergeCell ref="D20:AI20"/>
    <mergeCell ref="D21:AI21"/>
    <mergeCell ref="D22:AI22"/>
    <mergeCell ref="D23:AI23"/>
    <mergeCell ref="B27:AI30"/>
    <mergeCell ref="A34:AI35"/>
    <mergeCell ref="C36:D36"/>
    <mergeCell ref="F36:G36"/>
    <mergeCell ref="I36:J36"/>
    <mergeCell ref="M36:O36"/>
    <mergeCell ref="P36:AI36"/>
    <mergeCell ref="C40:AJ40"/>
    <mergeCell ref="M37:O37"/>
    <mergeCell ref="P37:Q37"/>
    <mergeCell ref="R37:V37"/>
    <mergeCell ref="W37:X37"/>
    <mergeCell ref="Y37:AG37"/>
    <mergeCell ref="AH37:AI37"/>
  </mergeCells>
  <phoneticPr fontId="11"/>
  <dataValidations count="2">
    <dataValidation imeMode="hiragana" allowBlank="1" showInputMessage="1" showErrorMessage="1" sqref="V38 R37"/>
    <dataValidation imeMode="halfAlpha" allowBlank="1" showInputMessage="1" showErrorMessage="1" sqref="I36:J36 C36:D36 F36:G36"/>
  </dataValidations>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0</xdr:colOff>
                    <xdr:row>15</xdr:row>
                    <xdr:rowOff>0</xdr:rowOff>
                  </from>
                  <to>
                    <xdr:col>3</xdr:col>
                    <xdr:colOff>38100</xdr:colOff>
                    <xdr:row>16</xdr:row>
                    <xdr:rowOff>57150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0</xdr:colOff>
                    <xdr:row>16</xdr:row>
                    <xdr:rowOff>0</xdr:rowOff>
                  </from>
                  <to>
                    <xdr:col>3</xdr:col>
                    <xdr:colOff>38100</xdr:colOff>
                    <xdr:row>17</xdr:row>
                    <xdr:rowOff>57150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0</xdr:colOff>
                    <xdr:row>17</xdr:row>
                    <xdr:rowOff>0</xdr:rowOff>
                  </from>
                  <to>
                    <xdr:col>3</xdr:col>
                    <xdr:colOff>38100</xdr:colOff>
                    <xdr:row>18</xdr:row>
                    <xdr:rowOff>57150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0</xdr:colOff>
                    <xdr:row>19</xdr:row>
                    <xdr:rowOff>238125</xdr:rowOff>
                  </from>
                  <to>
                    <xdr:col>3</xdr:col>
                    <xdr:colOff>38100</xdr:colOff>
                    <xdr:row>21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0</xdr:colOff>
                    <xdr:row>17</xdr:row>
                    <xdr:rowOff>0</xdr:rowOff>
                  </from>
                  <to>
                    <xdr:col>3</xdr:col>
                    <xdr:colOff>38100</xdr:colOff>
                    <xdr:row>18</xdr:row>
                    <xdr:rowOff>57150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0</xdr:colOff>
                    <xdr:row>17</xdr:row>
                    <xdr:rowOff>0</xdr:rowOff>
                  </from>
                  <to>
                    <xdr:col>3</xdr:col>
                    <xdr:colOff>38100</xdr:colOff>
                    <xdr:row>18</xdr:row>
                    <xdr:rowOff>57150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0</xdr:colOff>
                    <xdr:row>19</xdr:row>
                    <xdr:rowOff>0</xdr:rowOff>
                  </from>
                  <to>
                    <xdr:col>3</xdr:col>
                    <xdr:colOff>38100</xdr:colOff>
                    <xdr:row>20</xdr:row>
                    <xdr:rowOff>57150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0</xdr:colOff>
                    <xdr:row>19</xdr:row>
                    <xdr:rowOff>0</xdr:rowOff>
                  </from>
                  <to>
                    <xdr:col>3</xdr:col>
                    <xdr:colOff>38100</xdr:colOff>
                    <xdr:row>20</xdr:row>
                    <xdr:rowOff>57150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0</xdr:colOff>
                    <xdr:row>20</xdr:row>
                    <xdr:rowOff>238125</xdr:rowOff>
                  </from>
                  <to>
                    <xdr:col>3</xdr:col>
                    <xdr:colOff>38100</xdr:colOff>
                    <xdr:row>21</xdr:row>
                    <xdr:rowOff>228600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0</xdr:colOff>
                    <xdr:row>18</xdr:row>
                    <xdr:rowOff>0</xdr:rowOff>
                  </from>
                  <to>
                    <xdr:col>3</xdr:col>
                    <xdr:colOff>38100</xdr:colOff>
                    <xdr:row>19</xdr:row>
                    <xdr:rowOff>57150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0</xdr:colOff>
                    <xdr:row>18</xdr:row>
                    <xdr:rowOff>0</xdr:rowOff>
                  </from>
                  <to>
                    <xdr:col>3</xdr:col>
                    <xdr:colOff>38100</xdr:colOff>
                    <xdr:row>19</xdr:row>
                    <xdr:rowOff>57150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xdr:col>
                    <xdr:colOff>0</xdr:colOff>
                    <xdr:row>18</xdr:row>
                    <xdr:rowOff>0</xdr:rowOff>
                  </from>
                  <to>
                    <xdr:col>3</xdr:col>
                    <xdr:colOff>38100</xdr:colOff>
                    <xdr:row>19</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35"/>
  <sheetViews>
    <sheetView view="pageBreakPreview" zoomScale="70" zoomScaleNormal="100" zoomScaleSheetLayoutView="70" workbookViewId="0">
      <selection sqref="A1:C1"/>
    </sheetView>
  </sheetViews>
  <sheetFormatPr defaultColWidth="9" defaultRowHeight="13.5"/>
  <cols>
    <col min="1" max="1" width="13.625" style="128" customWidth="1"/>
    <col min="2" max="2" width="125.125" style="128" customWidth="1"/>
    <col min="3" max="3" width="19.875" style="152" customWidth="1"/>
    <col min="4" max="7" width="9" style="128"/>
    <col min="8" max="8" width="9.5" style="128" bestFit="1" customWidth="1"/>
    <col min="9" max="19" width="9" style="128"/>
    <col min="20" max="20" width="15.5" style="128" bestFit="1" customWidth="1"/>
    <col min="21" max="16384" width="9" style="128"/>
  </cols>
  <sheetData>
    <row r="1" spans="1:20" ht="69" customHeight="1">
      <c r="A1" s="585" t="s">
        <v>143</v>
      </c>
      <c r="B1" s="585"/>
      <c r="C1" s="585"/>
    </row>
    <row r="2" spans="1:20" ht="39.6" customHeight="1" thickBot="1">
      <c r="A2" s="129"/>
      <c r="B2" s="130"/>
      <c r="C2" s="131" t="s">
        <v>144</v>
      </c>
      <c r="D2" s="132"/>
      <c r="H2" s="133"/>
      <c r="T2" s="134"/>
    </row>
    <row r="3" spans="1:20" ht="36.950000000000003" customHeight="1" thickBot="1">
      <c r="A3" s="153" t="s">
        <v>145</v>
      </c>
      <c r="B3" s="154"/>
      <c r="C3" s="135"/>
    </row>
    <row r="4" spans="1:20" ht="250.5" customHeight="1" thickBot="1">
      <c r="A4" s="136" t="s">
        <v>146</v>
      </c>
      <c r="B4" s="137" t="s">
        <v>147</v>
      </c>
      <c r="C4" s="135"/>
    </row>
    <row r="5" spans="1:20" ht="107.45" customHeight="1" thickBot="1">
      <c r="A5" s="136" t="s">
        <v>148</v>
      </c>
      <c r="B5" s="137" t="s">
        <v>149</v>
      </c>
      <c r="C5" s="138"/>
    </row>
    <row r="6" spans="1:20" ht="123.95" customHeight="1" thickBot="1">
      <c r="A6" s="139" t="s">
        <v>150</v>
      </c>
      <c r="B6" s="140" t="s">
        <v>151</v>
      </c>
      <c r="C6" s="141"/>
    </row>
    <row r="7" spans="1:20" ht="101.1" customHeight="1" thickBot="1">
      <c r="A7" s="139" t="s">
        <v>152</v>
      </c>
      <c r="B7" s="140" t="s">
        <v>153</v>
      </c>
      <c r="C7" s="135"/>
    </row>
    <row r="8" spans="1:20" ht="45" customHeight="1" thickBot="1">
      <c r="A8" s="139" t="s">
        <v>154</v>
      </c>
      <c r="B8" s="140" t="s">
        <v>155</v>
      </c>
      <c r="C8" s="138"/>
    </row>
    <row r="9" spans="1:20" ht="93.95" customHeight="1" thickBot="1">
      <c r="A9" s="139" t="s">
        <v>156</v>
      </c>
      <c r="B9" s="140" t="s">
        <v>157</v>
      </c>
      <c r="C9" s="135"/>
    </row>
    <row r="10" spans="1:20" ht="59.45" customHeight="1" thickBot="1">
      <c r="A10" s="139" t="s">
        <v>158</v>
      </c>
      <c r="B10" s="140" t="s">
        <v>159</v>
      </c>
      <c r="C10" s="138"/>
    </row>
    <row r="11" spans="1:20" ht="59.45" customHeight="1" thickBot="1">
      <c r="A11" s="139" t="s">
        <v>160</v>
      </c>
      <c r="B11" s="142" t="s">
        <v>161</v>
      </c>
      <c r="C11" s="135"/>
    </row>
    <row r="12" spans="1:20" ht="59.45" customHeight="1" thickBot="1">
      <c r="A12" s="139" t="s">
        <v>162</v>
      </c>
      <c r="B12" s="140" t="s">
        <v>163</v>
      </c>
      <c r="C12" s="138"/>
    </row>
    <row r="13" spans="1:20" ht="59.45" customHeight="1" thickBot="1">
      <c r="A13" s="143" t="s">
        <v>164</v>
      </c>
      <c r="B13" s="140" t="s">
        <v>165</v>
      </c>
      <c r="C13" s="135"/>
      <c r="D13" s="144"/>
    </row>
    <row r="14" spans="1:20" ht="59.45" customHeight="1" thickBot="1">
      <c r="A14" s="143" t="s">
        <v>166</v>
      </c>
      <c r="B14" s="140" t="s">
        <v>167</v>
      </c>
      <c r="C14" s="138"/>
      <c r="D14" s="144"/>
    </row>
    <row r="15" spans="1:20" ht="14.25">
      <c r="A15" s="145"/>
      <c r="B15" s="145"/>
      <c r="C15" s="146"/>
    </row>
    <row r="16" spans="1:20" ht="54" customHeight="1">
      <c r="A16" s="586" t="s">
        <v>168</v>
      </c>
      <c r="B16" s="586"/>
      <c r="C16" s="586"/>
    </row>
    <row r="17" spans="1:5" ht="42.95" customHeight="1">
      <c r="A17" s="147" t="s">
        <v>169</v>
      </c>
      <c r="B17" s="148"/>
      <c r="C17" s="149"/>
    </row>
    <row r="18" spans="1:5" ht="42.95" customHeight="1">
      <c r="A18" s="147" t="s">
        <v>170</v>
      </c>
      <c r="B18" s="148"/>
      <c r="C18" s="149"/>
    </row>
    <row r="19" spans="1:5" ht="42.95" customHeight="1">
      <c r="A19" s="150" t="s">
        <v>171</v>
      </c>
      <c r="B19" s="148"/>
      <c r="C19" s="149"/>
    </row>
    <row r="20" spans="1:5" ht="42.95" customHeight="1">
      <c r="A20" s="150" t="s">
        <v>172</v>
      </c>
      <c r="B20" s="151"/>
      <c r="C20" s="149"/>
    </row>
    <row r="24" spans="1:5">
      <c r="D24" s="128" t="s">
        <v>173</v>
      </c>
      <c r="E24" s="128" t="s">
        <v>174</v>
      </c>
    </row>
    <row r="25" spans="1:5">
      <c r="D25" s="128" t="s">
        <v>175</v>
      </c>
      <c r="E25" s="128" t="s">
        <v>176</v>
      </c>
    </row>
    <row r="26" spans="1:5">
      <c r="D26" s="128" t="s">
        <v>177</v>
      </c>
      <c r="E26" s="128" t="s">
        <v>178</v>
      </c>
    </row>
    <row r="27" spans="1:5">
      <c r="E27" s="128" t="s">
        <v>179</v>
      </c>
    </row>
    <row r="28" spans="1:5">
      <c r="E28" s="128" t="s">
        <v>180</v>
      </c>
    </row>
    <row r="29" spans="1:5">
      <c r="E29" s="128" t="s">
        <v>181</v>
      </c>
    </row>
    <row r="30" spans="1:5">
      <c r="E30" s="128" t="s">
        <v>182</v>
      </c>
    </row>
    <row r="31" spans="1:5">
      <c r="E31" s="128" t="s">
        <v>183</v>
      </c>
    </row>
    <row r="32" spans="1:5">
      <c r="E32" s="128" t="s">
        <v>184</v>
      </c>
    </row>
    <row r="33" spans="5:5">
      <c r="E33" s="128" t="s">
        <v>185</v>
      </c>
    </row>
    <row r="34" spans="5:5">
      <c r="E34" s="128" t="s">
        <v>186</v>
      </c>
    </row>
    <row r="35" spans="5:5">
      <c r="E35" s="128" t="s">
        <v>187</v>
      </c>
    </row>
  </sheetData>
  <mergeCells count="2">
    <mergeCell ref="A1:C1"/>
    <mergeCell ref="A16:C16"/>
  </mergeCells>
  <phoneticPr fontId="11"/>
  <conditionalFormatting sqref="C14">
    <cfRule type="expression" dxfId="11" priority="1">
      <formula>$C13="△"</formula>
    </cfRule>
  </conditionalFormatting>
  <conditionalFormatting sqref="C5">
    <cfRule type="expression" dxfId="10" priority="12">
      <formula>$C4="×"</formula>
    </cfRule>
  </conditionalFormatting>
  <conditionalFormatting sqref="C5:C6">
    <cfRule type="expression" dxfId="9" priority="9">
      <formula>$C4="○"</formula>
    </cfRule>
  </conditionalFormatting>
  <conditionalFormatting sqref="C6">
    <cfRule type="expression" dxfId="8" priority="8">
      <formula>$C4="○"</formula>
    </cfRule>
    <cfRule type="expression" dxfId="7" priority="11">
      <formula>$C4="×"</formula>
    </cfRule>
  </conditionalFormatting>
  <conditionalFormatting sqref="C8">
    <cfRule type="expression" dxfId="6" priority="7">
      <formula>$C7="○"</formula>
    </cfRule>
    <cfRule type="expression" dxfId="5" priority="10">
      <formula>$C7="×"</formula>
    </cfRule>
  </conditionalFormatting>
  <conditionalFormatting sqref="C10">
    <cfRule type="expression" dxfId="4" priority="5">
      <formula>$C9="×"</formula>
    </cfRule>
    <cfRule type="expression" dxfId="3" priority="6">
      <formula>$C9="○"</formula>
    </cfRule>
  </conditionalFormatting>
  <conditionalFormatting sqref="C12">
    <cfRule type="expression" dxfId="2" priority="2">
      <formula>$C11="△"</formula>
    </cfRule>
    <cfRule type="expression" dxfId="1" priority="3">
      <formula>$C11="×"</formula>
    </cfRule>
    <cfRule type="expression" dxfId="0" priority="4">
      <formula>$C11="○"</formula>
    </cfRule>
  </conditionalFormatting>
  <dataValidations count="4">
    <dataValidation type="list" allowBlank="1" showInputMessage="1" showErrorMessage="1" sqref="C15">
      <formula1>まるばつ</formula1>
    </dataValidation>
    <dataValidation type="list" allowBlank="1" showInputMessage="1" showErrorMessage="1" sqref="C13 C11">
      <formula1>"○,×,△"</formula1>
    </dataValidation>
    <dataValidation type="list" allowBlank="1" showInputMessage="1" showErrorMessage="1" sqref="C4 C7 C9">
      <formula1>$D$24:$D$25</formula1>
    </dataValidation>
    <dataValidation type="list" allowBlank="1" showInputMessage="1" showErrorMessage="1" sqref="C3">
      <formula1>$E$24:$E$35</formula1>
    </dataValidation>
  </dataValidations>
  <printOptions horizontalCentered="1" verticalCentered="1"/>
  <pageMargins left="0.23622047244094491" right="0.23622047244094491" top="0.74803149606299213" bottom="0.7480314960629921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06"/>
  <sheetViews>
    <sheetView view="pageBreakPreview" zoomScaleNormal="100" zoomScaleSheetLayoutView="100" workbookViewId="0"/>
  </sheetViews>
  <sheetFormatPr defaultColWidth="7.875" defaultRowHeight="13.5"/>
  <cols>
    <col min="1" max="1" width="7.875" style="319"/>
    <col min="2" max="2" width="9.625" style="319" customWidth="1"/>
    <col min="3" max="3" width="11.625" style="319" customWidth="1"/>
    <col min="4" max="4" width="8.625" style="319" customWidth="1"/>
    <col min="5" max="5" width="10.375" style="319" customWidth="1"/>
    <col min="6" max="12" width="8.625" style="319" customWidth="1"/>
    <col min="13" max="13" width="10.5" style="319" customWidth="1"/>
    <col min="14" max="20" width="8.625" style="319" customWidth="1"/>
    <col min="21" max="21" width="9.375" style="319" customWidth="1"/>
    <col min="22" max="22" width="11.5" style="319" customWidth="1"/>
    <col min="23" max="35" width="5.625" style="319" customWidth="1"/>
    <col min="36" max="36" width="7.875" style="319" customWidth="1"/>
    <col min="37" max="16384" width="7.875" style="319"/>
  </cols>
  <sheetData>
    <row r="1" spans="1:8" ht="17.25">
      <c r="A1" s="318" t="s">
        <v>304</v>
      </c>
    </row>
    <row r="2" spans="1:8" ht="17.25">
      <c r="A2" s="318"/>
    </row>
    <row r="3" spans="1:8" ht="15" thickBot="1">
      <c r="B3" s="320" t="s">
        <v>305</v>
      </c>
      <c r="C3" s="321"/>
      <c r="D3" s="320"/>
      <c r="E3" s="320"/>
      <c r="F3" s="320"/>
      <c r="G3" s="320"/>
      <c r="H3" s="320"/>
    </row>
    <row r="4" spans="1:8">
      <c r="B4" s="322"/>
    </row>
    <row r="5" spans="1:8" ht="14.25" thickBot="1">
      <c r="B5" s="323" t="s">
        <v>306</v>
      </c>
      <c r="C5" s="320" t="s">
        <v>307</v>
      </c>
      <c r="D5" s="320" t="s">
        <v>308</v>
      </c>
      <c r="E5" s="320"/>
      <c r="F5" s="320"/>
      <c r="G5" s="324"/>
    </row>
    <row r="6" spans="1:8" s="325" customFormat="1">
      <c r="B6" s="326"/>
    </row>
    <row r="7" spans="1:8">
      <c r="B7" s="322"/>
    </row>
    <row r="8" spans="1:8">
      <c r="B8" s="322"/>
    </row>
    <row r="9" spans="1:8">
      <c r="B9" s="322"/>
    </row>
    <row r="10" spans="1:8">
      <c r="B10" s="322"/>
    </row>
    <row r="11" spans="1:8">
      <c r="B11" s="322"/>
    </row>
    <row r="12" spans="1:8">
      <c r="B12" s="322"/>
    </row>
    <row r="13" spans="1:8">
      <c r="B13" s="322"/>
    </row>
    <row r="14" spans="1:8">
      <c r="B14" s="322"/>
    </row>
    <row r="15" spans="1:8">
      <c r="B15" s="322"/>
    </row>
    <row r="16" spans="1:8" s="329" customFormat="1">
      <c r="A16" s="327" t="s">
        <v>309</v>
      </c>
      <c r="B16" s="328" t="s">
        <v>310</v>
      </c>
      <c r="D16" s="330"/>
      <c r="E16" s="330"/>
      <c r="F16" s="331"/>
      <c r="G16" s="331"/>
      <c r="H16" s="332"/>
    </row>
    <row r="17" spans="1:18" s="335" customFormat="1" ht="12">
      <c r="A17" s="333"/>
      <c r="B17" s="334" t="s">
        <v>311</v>
      </c>
      <c r="D17" s="336"/>
      <c r="E17" s="336"/>
      <c r="F17" s="337"/>
      <c r="G17" s="337"/>
      <c r="H17" s="338"/>
    </row>
    <row r="18" spans="1:18" s="341" customFormat="1" ht="12">
      <c r="A18" s="339"/>
      <c r="B18" s="340" t="s">
        <v>312</v>
      </c>
      <c r="C18" s="335"/>
      <c r="D18" s="336"/>
      <c r="E18" s="336"/>
      <c r="F18" s="337"/>
      <c r="G18" s="337"/>
      <c r="H18" s="338"/>
      <c r="I18" s="335"/>
      <c r="J18" s="335"/>
    </row>
    <row r="19" spans="1:18">
      <c r="A19" s="342"/>
      <c r="B19" s="343"/>
      <c r="C19" s="329"/>
      <c r="D19" s="330"/>
      <c r="E19" s="330"/>
      <c r="F19" s="331"/>
      <c r="G19" s="331"/>
      <c r="H19" s="332"/>
      <c r="I19" s="329"/>
      <c r="J19" s="329"/>
    </row>
    <row r="20" spans="1:18" s="341" customFormat="1" ht="12">
      <c r="B20" s="344"/>
    </row>
    <row r="21" spans="1:18" s="341" customFormat="1" ht="12">
      <c r="B21" s="344"/>
    </row>
    <row r="22" spans="1:18" s="341" customFormat="1" ht="12">
      <c r="B22" s="345"/>
      <c r="C22" s="346"/>
    </row>
    <row r="23" spans="1:18" ht="14.25" thickBot="1">
      <c r="B23" s="347" t="s">
        <v>313</v>
      </c>
      <c r="R23" s="325"/>
    </row>
    <row r="24" spans="1:18" ht="27">
      <c r="B24" s="348" t="s">
        <v>314</v>
      </c>
      <c r="C24" s="349" t="s">
        <v>109</v>
      </c>
      <c r="D24" s="350" t="s">
        <v>315</v>
      </c>
      <c r="E24" s="350" t="s">
        <v>316</v>
      </c>
      <c r="F24" s="350" t="s">
        <v>317</v>
      </c>
      <c r="G24" s="351">
        <v>45214</v>
      </c>
      <c r="H24" s="352">
        <v>45215</v>
      </c>
      <c r="I24" s="352">
        <v>45216</v>
      </c>
      <c r="J24" s="352">
        <v>45217</v>
      </c>
      <c r="K24" s="352">
        <v>45218</v>
      </c>
      <c r="L24" s="352">
        <v>45219</v>
      </c>
      <c r="M24" s="353" t="s">
        <v>318</v>
      </c>
      <c r="N24" s="354" t="s">
        <v>319</v>
      </c>
      <c r="O24" s="355" t="s">
        <v>320</v>
      </c>
    </row>
    <row r="25" spans="1:18">
      <c r="B25" s="356">
        <v>1</v>
      </c>
      <c r="C25" s="357" t="s">
        <v>321</v>
      </c>
      <c r="D25" s="358">
        <v>2200</v>
      </c>
      <c r="E25" s="358"/>
      <c r="F25" s="358"/>
      <c r="G25" s="357"/>
      <c r="H25" s="357">
        <v>1</v>
      </c>
      <c r="I25" s="357">
        <v>1</v>
      </c>
      <c r="J25" s="357">
        <v>1</v>
      </c>
      <c r="K25" s="357">
        <v>1</v>
      </c>
      <c r="L25" s="357"/>
      <c r="M25" s="359">
        <f>SUM(G25:L25)</f>
        <v>4</v>
      </c>
      <c r="N25" s="360">
        <f>+D25*M25</f>
        <v>8800</v>
      </c>
      <c r="O25" s="361"/>
    </row>
    <row r="26" spans="1:18">
      <c r="B26" s="356">
        <v>1</v>
      </c>
      <c r="C26" s="357" t="s">
        <v>321</v>
      </c>
      <c r="D26" s="358"/>
      <c r="E26" s="358">
        <v>2750</v>
      </c>
      <c r="F26" s="358"/>
      <c r="G26" s="357"/>
      <c r="H26" s="357">
        <v>1</v>
      </c>
      <c r="I26" s="357">
        <v>2</v>
      </c>
      <c r="J26" s="357">
        <v>2</v>
      </c>
      <c r="K26" s="357">
        <v>1</v>
      </c>
      <c r="L26" s="357"/>
      <c r="M26" s="359">
        <f t="shared" ref="M26:M31" si="0">SUM(G26:L26)</f>
        <v>6</v>
      </c>
      <c r="N26" s="360">
        <f>+E26*M26</f>
        <v>16500</v>
      </c>
      <c r="O26" s="362"/>
    </row>
    <row r="27" spans="1:18">
      <c r="B27" s="356">
        <v>1</v>
      </c>
      <c r="C27" s="357" t="s">
        <v>321</v>
      </c>
      <c r="D27" s="358"/>
      <c r="E27" s="358"/>
      <c r="F27" s="358">
        <f>2200*1.5</f>
        <v>3300</v>
      </c>
      <c r="G27" s="357"/>
      <c r="H27" s="357"/>
      <c r="I27" s="357"/>
      <c r="J27" s="357"/>
      <c r="K27" s="357"/>
      <c r="L27" s="357">
        <v>7</v>
      </c>
      <c r="M27" s="359">
        <f t="shared" si="0"/>
        <v>7</v>
      </c>
      <c r="N27" s="360">
        <f>+F27*M27</f>
        <v>23100</v>
      </c>
      <c r="O27" s="363">
        <f>SUM(N25:N27)</f>
        <v>48400</v>
      </c>
    </row>
    <row r="28" spans="1:18">
      <c r="B28" s="356">
        <v>2</v>
      </c>
      <c r="C28" s="357" t="s">
        <v>322</v>
      </c>
      <c r="D28" s="358">
        <v>1400</v>
      </c>
      <c r="E28" s="358"/>
      <c r="F28" s="358"/>
      <c r="G28" s="357"/>
      <c r="H28" s="357">
        <v>1</v>
      </c>
      <c r="I28" s="357"/>
      <c r="J28" s="357">
        <v>1</v>
      </c>
      <c r="K28" s="357"/>
      <c r="L28" s="357">
        <v>1</v>
      </c>
      <c r="M28" s="359">
        <f t="shared" si="0"/>
        <v>3</v>
      </c>
      <c r="N28" s="360">
        <f>+D28*M28</f>
        <v>4200</v>
      </c>
      <c r="O28" s="364"/>
    </row>
    <row r="29" spans="1:18">
      <c r="B29" s="356">
        <v>3</v>
      </c>
      <c r="C29" s="357" t="s">
        <v>322</v>
      </c>
      <c r="D29" s="358"/>
      <c r="E29" s="358">
        <v>1750</v>
      </c>
      <c r="F29" s="358"/>
      <c r="G29" s="357"/>
      <c r="H29" s="357"/>
      <c r="I29" s="357"/>
      <c r="J29" s="357">
        <v>2</v>
      </c>
      <c r="K29" s="357"/>
      <c r="L29" s="357">
        <v>1</v>
      </c>
      <c r="M29" s="359">
        <f t="shared" si="0"/>
        <v>3</v>
      </c>
      <c r="N29" s="360">
        <f>+E29*M29</f>
        <v>5250</v>
      </c>
      <c r="O29" s="363">
        <f>SUM(N28:N29)</f>
        <v>9450</v>
      </c>
    </row>
    <row r="30" spans="1:18">
      <c r="B30" s="356">
        <v>3</v>
      </c>
      <c r="C30" s="357" t="s">
        <v>323</v>
      </c>
      <c r="D30" s="358">
        <v>1200</v>
      </c>
      <c r="E30" s="358"/>
      <c r="F30" s="358"/>
      <c r="G30" s="357"/>
      <c r="H30" s="357"/>
      <c r="I30" s="357">
        <v>1</v>
      </c>
      <c r="J30" s="357"/>
      <c r="K30" s="357">
        <v>1</v>
      </c>
      <c r="L30" s="357"/>
      <c r="M30" s="359">
        <f t="shared" si="0"/>
        <v>2</v>
      </c>
      <c r="N30" s="360">
        <f t="shared" ref="N30:N31" si="1">+D30*M30</f>
        <v>2400</v>
      </c>
      <c r="O30" s="365">
        <f>SUM(N30)</f>
        <v>2400</v>
      </c>
    </row>
    <row r="31" spans="1:18">
      <c r="B31" s="356">
        <v>4</v>
      </c>
      <c r="C31" s="357" t="s">
        <v>324</v>
      </c>
      <c r="D31" s="358">
        <v>1150</v>
      </c>
      <c r="E31" s="358"/>
      <c r="F31" s="358"/>
      <c r="G31" s="357"/>
      <c r="H31" s="357">
        <v>1</v>
      </c>
      <c r="I31" s="357"/>
      <c r="J31" s="357">
        <v>1</v>
      </c>
      <c r="K31" s="357"/>
      <c r="L31" s="357"/>
      <c r="M31" s="359">
        <f t="shared" si="0"/>
        <v>2</v>
      </c>
      <c r="N31" s="360">
        <f t="shared" si="1"/>
        <v>2300</v>
      </c>
      <c r="O31" s="365">
        <f>SUM(N31)</f>
        <v>2300</v>
      </c>
    </row>
    <row r="32" spans="1:18" ht="14.25" thickBot="1">
      <c r="B32" s="322"/>
      <c r="M32" s="322" t="s">
        <v>319</v>
      </c>
      <c r="N32" s="360">
        <f>SUM(N25:N31)</f>
        <v>62550</v>
      </c>
      <c r="O32" s="366">
        <f>SUM(O25:O31)</f>
        <v>62550</v>
      </c>
      <c r="Q32" s="322"/>
    </row>
    <row r="33" spans="1:25" ht="14.25" thickBot="1">
      <c r="B33" s="347" t="s">
        <v>325</v>
      </c>
      <c r="R33" s="322"/>
    </row>
    <row r="34" spans="1:25" ht="27">
      <c r="B34" s="348" t="s">
        <v>314</v>
      </c>
      <c r="C34" s="349" t="s">
        <v>109</v>
      </c>
      <c r="D34" s="367" t="s">
        <v>315</v>
      </c>
      <c r="E34" s="367" t="s">
        <v>316</v>
      </c>
      <c r="F34" s="367" t="s">
        <v>326</v>
      </c>
      <c r="G34" s="367" t="s">
        <v>327</v>
      </c>
      <c r="H34" s="351">
        <v>45220</v>
      </c>
      <c r="I34" s="351">
        <v>45221</v>
      </c>
      <c r="J34" s="352">
        <v>45222</v>
      </c>
      <c r="K34" s="352">
        <v>45223</v>
      </c>
      <c r="L34" s="352">
        <v>45224</v>
      </c>
      <c r="M34" s="352">
        <v>45225</v>
      </c>
      <c r="N34" s="352">
        <v>45226</v>
      </c>
      <c r="O34" s="368" t="s">
        <v>328</v>
      </c>
      <c r="P34" s="368" t="s">
        <v>319</v>
      </c>
      <c r="Q34" s="369" t="s">
        <v>329</v>
      </c>
      <c r="Y34" s="322"/>
    </row>
    <row r="35" spans="1:25">
      <c r="B35" s="356">
        <v>1</v>
      </c>
      <c r="C35" s="357" t="s">
        <v>321</v>
      </c>
      <c r="D35" s="358">
        <v>2200</v>
      </c>
      <c r="E35" s="358"/>
      <c r="F35" s="358"/>
      <c r="G35" s="358"/>
      <c r="H35" s="357"/>
      <c r="I35" s="357"/>
      <c r="J35" s="357">
        <v>1</v>
      </c>
      <c r="K35" s="357">
        <v>1</v>
      </c>
      <c r="L35" s="357">
        <v>1</v>
      </c>
      <c r="M35" s="357">
        <v>1</v>
      </c>
      <c r="N35" s="357">
        <v>1</v>
      </c>
      <c r="O35" s="359">
        <f>SUM(H35:N35)</f>
        <v>5</v>
      </c>
      <c r="P35" s="359">
        <f>+D35*O35</f>
        <v>11000</v>
      </c>
      <c r="Q35" s="361"/>
      <c r="Y35" s="322"/>
    </row>
    <row r="36" spans="1:25">
      <c r="B36" s="356">
        <v>1</v>
      </c>
      <c r="C36" s="357" t="s">
        <v>321</v>
      </c>
      <c r="D36" s="358"/>
      <c r="E36" s="358">
        <v>2750</v>
      </c>
      <c r="F36" s="358"/>
      <c r="G36" s="358"/>
      <c r="H36" s="357"/>
      <c r="I36" s="357"/>
      <c r="J36" s="357">
        <v>1</v>
      </c>
      <c r="K36" s="357">
        <v>1</v>
      </c>
      <c r="L36" s="357">
        <v>1</v>
      </c>
      <c r="M36" s="357">
        <v>2</v>
      </c>
      <c r="N36" s="357">
        <v>1</v>
      </c>
      <c r="O36" s="359">
        <f t="shared" ref="O36:O45" si="2">SUM(H36:N36)</f>
        <v>6</v>
      </c>
      <c r="P36" s="359">
        <f>+E36*O36</f>
        <v>16500</v>
      </c>
      <c r="Q36" s="362"/>
      <c r="Y36" s="322"/>
    </row>
    <row r="37" spans="1:25">
      <c r="B37" s="356">
        <v>1</v>
      </c>
      <c r="C37" s="357" t="s">
        <v>321</v>
      </c>
      <c r="D37" s="358"/>
      <c r="E37" s="358"/>
      <c r="F37" s="358">
        <f>2200*1.35</f>
        <v>2970</v>
      </c>
      <c r="G37" s="358"/>
      <c r="H37" s="357">
        <v>2</v>
      </c>
      <c r="I37" s="357">
        <v>3</v>
      </c>
      <c r="J37" s="357"/>
      <c r="K37" s="357"/>
      <c r="L37" s="357"/>
      <c r="M37" s="357"/>
      <c r="N37" s="357"/>
      <c r="O37" s="359">
        <f t="shared" si="2"/>
        <v>5</v>
      </c>
      <c r="P37" s="359">
        <f>+F37*O37</f>
        <v>14850</v>
      </c>
      <c r="Q37" s="362"/>
      <c r="Y37" s="322"/>
    </row>
    <row r="38" spans="1:25">
      <c r="B38" s="370">
        <v>1</v>
      </c>
      <c r="C38" s="371" t="s">
        <v>321</v>
      </c>
      <c r="D38" s="372"/>
      <c r="E38" s="372"/>
      <c r="F38" s="372"/>
      <c r="G38" s="372">
        <f>2200*1.6</f>
        <v>3520</v>
      </c>
      <c r="H38" s="371">
        <v>2</v>
      </c>
      <c r="I38" s="371"/>
      <c r="J38" s="371"/>
      <c r="K38" s="371"/>
      <c r="L38" s="371"/>
      <c r="M38" s="371"/>
      <c r="N38" s="371"/>
      <c r="O38" s="359">
        <f t="shared" si="2"/>
        <v>2</v>
      </c>
      <c r="P38" s="373">
        <f>+G38*O38</f>
        <v>7040</v>
      </c>
      <c r="Q38" s="362">
        <f>SUM(P35:P38)</f>
        <v>49390</v>
      </c>
      <c r="Y38" s="322"/>
    </row>
    <row r="39" spans="1:25">
      <c r="B39" s="356">
        <v>2</v>
      </c>
      <c r="C39" s="357" t="s">
        <v>322</v>
      </c>
      <c r="D39" s="358">
        <v>1400</v>
      </c>
      <c r="E39" s="358"/>
      <c r="F39" s="358"/>
      <c r="G39" s="358"/>
      <c r="H39" s="357">
        <v>1</v>
      </c>
      <c r="I39" s="357"/>
      <c r="J39" s="357"/>
      <c r="K39" s="357"/>
      <c r="L39" s="357"/>
      <c r="M39" s="357"/>
      <c r="N39" s="357"/>
      <c r="O39" s="359">
        <f t="shared" si="2"/>
        <v>1</v>
      </c>
      <c r="P39" s="359">
        <f>+D39*O39</f>
        <v>1400</v>
      </c>
      <c r="Q39" s="361"/>
      <c r="Y39" s="322"/>
    </row>
    <row r="40" spans="1:25">
      <c r="B40" s="356">
        <v>2</v>
      </c>
      <c r="C40" s="357" t="s">
        <v>322</v>
      </c>
      <c r="D40" s="358"/>
      <c r="E40" s="358"/>
      <c r="F40" s="358">
        <v>1890</v>
      </c>
      <c r="G40" s="358"/>
      <c r="H40" s="357"/>
      <c r="I40" s="357">
        <v>1</v>
      </c>
      <c r="J40" s="357"/>
      <c r="K40" s="357"/>
      <c r="L40" s="357"/>
      <c r="M40" s="357"/>
      <c r="N40" s="357"/>
      <c r="O40" s="359">
        <f t="shared" si="2"/>
        <v>1</v>
      </c>
      <c r="P40" s="359">
        <f>+F40*O40</f>
        <v>1890</v>
      </c>
      <c r="Q40" s="363">
        <f>SUM(P39:P40)</f>
        <v>3290</v>
      </c>
      <c r="Y40" s="322"/>
    </row>
    <row r="41" spans="1:25">
      <c r="B41" s="356">
        <v>3</v>
      </c>
      <c r="C41" s="357" t="s">
        <v>323</v>
      </c>
      <c r="D41" s="358">
        <v>1200</v>
      </c>
      <c r="E41" s="358"/>
      <c r="F41" s="358"/>
      <c r="G41" s="358"/>
      <c r="H41" s="357"/>
      <c r="I41" s="357"/>
      <c r="J41" s="357"/>
      <c r="K41" s="357">
        <v>1</v>
      </c>
      <c r="L41" s="357"/>
      <c r="M41" s="357"/>
      <c r="N41" s="357"/>
      <c r="O41" s="359">
        <f t="shared" si="2"/>
        <v>1</v>
      </c>
      <c r="P41" s="359">
        <f>+D41*O41</f>
        <v>1200</v>
      </c>
      <c r="Q41" s="362"/>
      <c r="Y41" s="322"/>
    </row>
    <row r="42" spans="1:25">
      <c r="B42" s="356">
        <v>3</v>
      </c>
      <c r="C42" s="357" t="s">
        <v>323</v>
      </c>
      <c r="D42" s="358"/>
      <c r="E42" s="358"/>
      <c r="F42" s="358">
        <v>1620</v>
      </c>
      <c r="G42" s="358"/>
      <c r="H42" s="357"/>
      <c r="I42" s="357">
        <v>2</v>
      </c>
      <c r="J42" s="357"/>
      <c r="K42" s="357"/>
      <c r="L42" s="357"/>
      <c r="M42" s="357"/>
      <c r="N42" s="357"/>
      <c r="O42" s="359">
        <f t="shared" si="2"/>
        <v>2</v>
      </c>
      <c r="P42" s="359">
        <f>+F42*O42</f>
        <v>3240</v>
      </c>
      <c r="Q42" s="362">
        <f>SUM(P41:P42)</f>
        <v>4440</v>
      </c>
      <c r="Y42" s="322"/>
    </row>
    <row r="43" spans="1:25">
      <c r="B43" s="374">
        <v>4</v>
      </c>
      <c r="C43" s="375" t="s">
        <v>324</v>
      </c>
      <c r="D43" s="376">
        <v>1150</v>
      </c>
      <c r="E43" s="376"/>
      <c r="F43" s="376"/>
      <c r="G43" s="376"/>
      <c r="H43" s="375"/>
      <c r="I43" s="375"/>
      <c r="J43" s="375">
        <v>1</v>
      </c>
      <c r="K43" s="375"/>
      <c r="L43" s="375">
        <v>1</v>
      </c>
      <c r="M43" s="375"/>
      <c r="N43" s="375"/>
      <c r="O43" s="359">
        <f t="shared" si="2"/>
        <v>2</v>
      </c>
      <c r="P43" s="377">
        <f>+D43*O43</f>
        <v>2300</v>
      </c>
      <c r="Q43" s="361"/>
      <c r="Y43" s="322"/>
    </row>
    <row r="44" spans="1:25">
      <c r="B44" s="374">
        <v>4</v>
      </c>
      <c r="C44" s="375" t="s">
        <v>324</v>
      </c>
      <c r="D44" s="376"/>
      <c r="E44" s="376">
        <f>+D43*1.25</f>
        <v>1437.5</v>
      </c>
      <c r="F44" s="376"/>
      <c r="G44" s="376"/>
      <c r="H44" s="375"/>
      <c r="I44" s="375"/>
      <c r="J44" s="375">
        <v>1</v>
      </c>
      <c r="K44" s="375"/>
      <c r="L44" s="375">
        <v>1</v>
      </c>
      <c r="M44" s="375"/>
      <c r="N44" s="375"/>
      <c r="O44" s="359">
        <f t="shared" si="2"/>
        <v>2</v>
      </c>
      <c r="P44" s="377">
        <f>+E44*O44</f>
        <v>2875</v>
      </c>
      <c r="Q44" s="362"/>
      <c r="Y44" s="322"/>
    </row>
    <row r="45" spans="1:25">
      <c r="B45" s="356">
        <v>4</v>
      </c>
      <c r="C45" s="357" t="s">
        <v>324</v>
      </c>
      <c r="D45" s="358"/>
      <c r="E45" s="358"/>
      <c r="F45" s="358">
        <v>1553</v>
      </c>
      <c r="G45" s="358"/>
      <c r="H45" s="357">
        <v>1</v>
      </c>
      <c r="I45" s="357">
        <v>2</v>
      </c>
      <c r="J45" s="357"/>
      <c r="K45" s="357"/>
      <c r="L45" s="357"/>
      <c r="M45" s="357"/>
      <c r="N45" s="357"/>
      <c r="O45" s="359">
        <f t="shared" si="2"/>
        <v>3</v>
      </c>
      <c r="P45" s="373">
        <f>+F45*O45</f>
        <v>4659</v>
      </c>
      <c r="Q45" s="362">
        <f>SUM(P43:P45)</f>
        <v>9834</v>
      </c>
      <c r="Y45" s="322"/>
    </row>
    <row r="46" spans="1:25" ht="14.25" thickBot="1">
      <c r="B46" s="322"/>
      <c r="O46" s="322" t="s">
        <v>319</v>
      </c>
      <c r="P46" s="378">
        <f>SUM(P35:P45)</f>
        <v>66954</v>
      </c>
      <c r="Q46" s="379">
        <f>SUM(Q35:Q45)</f>
        <v>66954</v>
      </c>
      <c r="T46" s="322"/>
    </row>
    <row r="47" spans="1:25" s="381" customFormat="1">
      <c r="A47" s="380" t="s">
        <v>330</v>
      </c>
      <c r="B47" s="328" t="s">
        <v>371</v>
      </c>
      <c r="R47" s="382"/>
    </row>
    <row r="48" spans="1:25">
      <c r="B48" s="383"/>
      <c r="R48" s="322"/>
    </row>
    <row r="49" spans="1:19" ht="14.25" thickBot="1">
      <c r="C49" s="384" t="s">
        <v>331</v>
      </c>
      <c r="D49" s="320"/>
      <c r="E49" s="320" t="s">
        <v>332</v>
      </c>
      <c r="F49" s="320"/>
      <c r="G49" s="320"/>
      <c r="H49" s="320"/>
      <c r="I49" s="320"/>
      <c r="S49" s="322"/>
    </row>
    <row r="50" spans="1:19">
      <c r="C50" s="347"/>
      <c r="S50" s="322"/>
    </row>
    <row r="51" spans="1:19" ht="14.25" thickBot="1">
      <c r="C51" s="384" t="s">
        <v>333</v>
      </c>
      <c r="D51" s="320"/>
      <c r="E51" s="320" t="s">
        <v>334</v>
      </c>
      <c r="F51" s="320"/>
      <c r="G51" s="320"/>
      <c r="H51" s="320"/>
      <c r="S51" s="322"/>
    </row>
    <row r="52" spans="1:19">
      <c r="B52" s="322"/>
      <c r="R52" s="322"/>
    </row>
    <row r="53" spans="1:19" ht="14.25" thickBot="1">
      <c r="B53" s="347" t="s">
        <v>335</v>
      </c>
      <c r="Q53" s="325"/>
    </row>
    <row r="54" spans="1:19" ht="27">
      <c r="B54" s="348" t="s">
        <v>314</v>
      </c>
      <c r="C54" s="349" t="s">
        <v>109</v>
      </c>
      <c r="D54" s="367" t="s">
        <v>315</v>
      </c>
      <c r="E54" s="367" t="s">
        <v>336</v>
      </c>
      <c r="F54" s="352">
        <v>45215</v>
      </c>
      <c r="G54" s="352">
        <v>45216</v>
      </c>
      <c r="H54" s="352">
        <v>45217</v>
      </c>
      <c r="I54" s="352">
        <v>45218</v>
      </c>
      <c r="J54" s="352">
        <v>45219</v>
      </c>
      <c r="K54" s="385" t="s">
        <v>337</v>
      </c>
      <c r="L54" s="386" t="s">
        <v>319</v>
      </c>
      <c r="M54" s="355" t="s">
        <v>320</v>
      </c>
    </row>
    <row r="55" spans="1:19">
      <c r="B55" s="356">
        <v>1</v>
      </c>
      <c r="C55" s="357" t="s">
        <v>338</v>
      </c>
      <c r="D55" s="358">
        <v>1800</v>
      </c>
      <c r="E55" s="358"/>
      <c r="F55" s="357"/>
      <c r="G55" s="357">
        <v>1</v>
      </c>
      <c r="H55" s="357"/>
      <c r="I55" s="357">
        <v>1</v>
      </c>
      <c r="J55" s="357"/>
      <c r="K55" s="359">
        <f>SUM(F55:J55)</f>
        <v>2</v>
      </c>
      <c r="L55" s="360">
        <f>+D55*K55</f>
        <v>3600</v>
      </c>
      <c r="M55" s="361"/>
    </row>
    <row r="56" spans="1:19">
      <c r="B56" s="356">
        <v>1</v>
      </c>
      <c r="C56" s="357" t="s">
        <v>338</v>
      </c>
      <c r="D56" s="358"/>
      <c r="E56" s="358">
        <v>2250</v>
      </c>
      <c r="F56" s="357"/>
      <c r="G56" s="357"/>
      <c r="H56" s="357"/>
      <c r="I56" s="357">
        <v>1</v>
      </c>
      <c r="J56" s="357"/>
      <c r="K56" s="359">
        <f>SUM(F56:J56)</f>
        <v>1</v>
      </c>
      <c r="L56" s="360">
        <f>+E56*K56</f>
        <v>2250</v>
      </c>
      <c r="M56" s="363">
        <f>SUM(L55:L56)</f>
        <v>5850</v>
      </c>
    </row>
    <row r="57" spans="1:19">
      <c r="B57" s="356">
        <v>2</v>
      </c>
      <c r="C57" s="357" t="s">
        <v>339</v>
      </c>
      <c r="D57" s="358">
        <v>1500</v>
      </c>
      <c r="E57" s="358"/>
      <c r="F57" s="357">
        <v>1</v>
      </c>
      <c r="G57" s="357"/>
      <c r="H57" s="357">
        <v>1</v>
      </c>
      <c r="I57" s="357"/>
      <c r="J57" s="357">
        <v>1</v>
      </c>
      <c r="K57" s="359">
        <f>SUM(F57:J57)</f>
        <v>3</v>
      </c>
      <c r="L57" s="360">
        <f t="shared" ref="L57:L58" si="3">+D57*K57</f>
        <v>4500</v>
      </c>
      <c r="M57" s="387">
        <f>SUM(L57)</f>
        <v>4500</v>
      </c>
    </row>
    <row r="58" spans="1:19">
      <c r="B58" s="356">
        <v>3</v>
      </c>
      <c r="C58" s="357" t="s">
        <v>340</v>
      </c>
      <c r="D58" s="358">
        <v>1300</v>
      </c>
      <c r="E58" s="358"/>
      <c r="F58" s="357"/>
      <c r="G58" s="357"/>
      <c r="H58" s="357">
        <v>1</v>
      </c>
      <c r="I58" s="357"/>
      <c r="J58" s="357">
        <v>1</v>
      </c>
      <c r="K58" s="359">
        <f>SUM(F58:J58)</f>
        <v>2</v>
      </c>
      <c r="L58" s="360">
        <f t="shared" si="3"/>
        <v>2600</v>
      </c>
      <c r="M58" s="387">
        <f>SUM(L58)</f>
        <v>2600</v>
      </c>
    </row>
    <row r="59" spans="1:19" s="325" customFormat="1" ht="14.25" thickBot="1">
      <c r="B59" s="388"/>
      <c r="C59" s="389"/>
      <c r="D59" s="389"/>
      <c r="E59" s="389"/>
      <c r="F59" s="389"/>
      <c r="G59" s="389"/>
      <c r="H59" s="389"/>
      <c r="I59" s="389"/>
      <c r="J59" s="389"/>
      <c r="K59" s="388" t="s">
        <v>257</v>
      </c>
      <c r="L59" s="390">
        <f>SUM(L55:L58)</f>
        <v>12950</v>
      </c>
      <c r="M59" s="366">
        <f>SUM(M55:M58)</f>
        <v>12950</v>
      </c>
    </row>
    <row r="60" spans="1:19" s="325" customFormat="1">
      <c r="B60" s="388"/>
      <c r="C60" s="389"/>
      <c r="D60" s="389"/>
      <c r="E60" s="389"/>
      <c r="F60" s="389"/>
      <c r="G60" s="389"/>
      <c r="H60" s="389"/>
      <c r="I60" s="389"/>
      <c r="J60" s="389"/>
      <c r="K60" s="389"/>
      <c r="L60" s="388"/>
      <c r="M60" s="389"/>
    </row>
    <row r="61" spans="1:19" s="393" customFormat="1">
      <c r="A61" s="391" t="s">
        <v>330</v>
      </c>
      <c r="B61" s="392" t="s">
        <v>341</v>
      </c>
      <c r="C61" s="332"/>
      <c r="D61" s="332"/>
      <c r="E61" s="332"/>
      <c r="F61" s="332"/>
      <c r="G61" s="332"/>
      <c r="H61" s="332"/>
      <c r="I61" s="332"/>
      <c r="J61" s="332"/>
      <c r="K61" s="332"/>
      <c r="L61" s="332"/>
      <c r="M61" s="332"/>
      <c r="N61" s="332"/>
    </row>
    <row r="62" spans="1:19" s="325" customFormat="1" ht="23.45" customHeight="1">
      <c r="A62" s="394"/>
      <c r="B62" s="395" t="s">
        <v>342</v>
      </c>
      <c r="C62" s="389"/>
      <c r="D62" s="389"/>
      <c r="E62" s="332"/>
      <c r="F62" s="389"/>
      <c r="G62" s="389"/>
      <c r="H62" s="389"/>
      <c r="I62" s="389"/>
      <c r="J62" s="389"/>
      <c r="K62" s="389"/>
      <c r="L62" s="389"/>
      <c r="M62" s="389"/>
      <c r="N62" s="389"/>
    </row>
    <row r="63" spans="1:19">
      <c r="A63" s="342"/>
      <c r="B63" s="396" t="s">
        <v>343</v>
      </c>
      <c r="C63" s="397"/>
      <c r="D63" s="397"/>
      <c r="E63" s="397"/>
      <c r="F63" s="397"/>
      <c r="G63" s="397"/>
      <c r="H63" s="397"/>
      <c r="I63" s="397"/>
      <c r="J63" s="397"/>
      <c r="K63" s="397"/>
      <c r="L63" s="397"/>
      <c r="R63" s="322"/>
    </row>
    <row r="64" spans="1:19">
      <c r="A64" s="342"/>
      <c r="B64" s="396" t="s">
        <v>344</v>
      </c>
      <c r="C64" s="397"/>
      <c r="D64" s="397"/>
      <c r="E64" s="397"/>
      <c r="F64" s="397"/>
      <c r="G64" s="397"/>
      <c r="H64" s="397"/>
      <c r="I64" s="397"/>
      <c r="J64" s="397"/>
      <c r="K64" s="397"/>
      <c r="L64" s="397"/>
      <c r="R64" s="322"/>
    </row>
    <row r="65" spans="1:20">
      <c r="A65" s="342"/>
      <c r="B65" s="396" t="s">
        <v>345</v>
      </c>
      <c r="C65" s="397"/>
      <c r="D65" s="397"/>
      <c r="E65" s="397"/>
      <c r="F65" s="397"/>
      <c r="G65" s="397"/>
      <c r="H65" s="397"/>
      <c r="I65" s="397"/>
      <c r="J65" s="397"/>
      <c r="K65" s="397"/>
      <c r="L65" s="397"/>
      <c r="R65" s="322"/>
    </row>
    <row r="66" spans="1:20">
      <c r="A66" s="342"/>
      <c r="B66" s="396" t="s">
        <v>346</v>
      </c>
      <c r="C66" s="397"/>
      <c r="D66" s="397"/>
      <c r="E66" s="397"/>
      <c r="F66" s="397"/>
      <c r="G66" s="397"/>
      <c r="H66" s="397"/>
      <c r="I66" s="397"/>
      <c r="J66" s="397"/>
      <c r="K66" s="397"/>
      <c r="L66" s="397"/>
      <c r="R66" s="322"/>
    </row>
    <row r="67" spans="1:20">
      <c r="A67" s="342"/>
      <c r="B67" s="396" t="s">
        <v>347</v>
      </c>
      <c r="C67" s="397"/>
      <c r="D67" s="397"/>
      <c r="E67" s="397"/>
      <c r="F67" s="397"/>
      <c r="G67" s="397"/>
      <c r="H67" s="397"/>
      <c r="I67" s="397"/>
      <c r="J67" s="397"/>
      <c r="K67" s="397"/>
      <c r="L67" s="397"/>
      <c r="R67" s="322"/>
    </row>
    <row r="68" spans="1:20">
      <c r="A68" s="342"/>
      <c r="B68" s="396" t="s">
        <v>348</v>
      </c>
      <c r="C68" s="397"/>
      <c r="D68" s="329"/>
      <c r="E68" s="329"/>
      <c r="F68" s="397"/>
      <c r="G68" s="397"/>
      <c r="H68" s="397"/>
      <c r="I68" s="397"/>
      <c r="J68" s="397"/>
      <c r="K68" s="397"/>
      <c r="L68" s="397"/>
      <c r="R68" s="322"/>
    </row>
    <row r="69" spans="1:20">
      <c r="A69" s="342"/>
      <c r="B69" s="396" t="s">
        <v>349</v>
      </c>
      <c r="C69" s="397"/>
      <c r="D69" s="329"/>
      <c r="E69" s="329"/>
      <c r="F69" s="397"/>
      <c r="G69" s="397"/>
      <c r="H69" s="397"/>
      <c r="I69" s="397"/>
      <c r="J69" s="397"/>
      <c r="K69" s="397"/>
      <c r="L69" s="397"/>
      <c r="R69" s="322"/>
    </row>
    <row r="70" spans="1:20">
      <c r="A70" s="342"/>
      <c r="B70" s="343"/>
      <c r="C70" s="329"/>
      <c r="D70" s="329"/>
      <c r="E70" s="329"/>
      <c r="F70" s="329"/>
      <c r="G70" s="329"/>
      <c r="H70" s="329"/>
      <c r="I70" s="329"/>
      <c r="J70" s="329"/>
      <c r="K70" s="329"/>
      <c r="L70" s="329"/>
      <c r="R70" s="322"/>
    </row>
    <row r="71" spans="1:20">
      <c r="A71" s="342"/>
      <c r="B71" s="396" t="s">
        <v>350</v>
      </c>
      <c r="C71" s="329"/>
      <c r="D71" s="329"/>
      <c r="E71" s="329"/>
      <c r="F71" s="329"/>
      <c r="G71" s="329"/>
      <c r="H71" s="329"/>
      <c r="I71" s="329"/>
      <c r="J71" s="329"/>
      <c r="K71" s="329"/>
      <c r="L71" s="329"/>
      <c r="R71" s="322"/>
    </row>
    <row r="72" spans="1:20">
      <c r="A72" s="342"/>
      <c r="B72" s="322"/>
      <c r="R72" s="322"/>
    </row>
    <row r="73" spans="1:20">
      <c r="A73" s="342"/>
      <c r="B73" s="322"/>
      <c r="R73" s="322"/>
    </row>
    <row r="74" spans="1:20">
      <c r="A74" s="342"/>
      <c r="B74" s="322"/>
      <c r="R74" s="322"/>
    </row>
    <row r="75" spans="1:20" s="329" customFormat="1">
      <c r="A75" s="327"/>
      <c r="B75" s="328" t="s">
        <v>351</v>
      </c>
    </row>
    <row r="76" spans="1:20" s="325" customFormat="1" ht="27">
      <c r="B76" s="398" t="s">
        <v>314</v>
      </c>
      <c r="C76" s="399" t="s">
        <v>109</v>
      </c>
      <c r="D76" s="400" t="s">
        <v>352</v>
      </c>
      <c r="E76" s="401" t="s">
        <v>353</v>
      </c>
      <c r="F76" s="402">
        <v>45214</v>
      </c>
      <c r="G76" s="402">
        <v>45215</v>
      </c>
      <c r="H76" s="402">
        <v>45216</v>
      </c>
      <c r="I76" s="402">
        <v>45217</v>
      </c>
      <c r="J76" s="402">
        <v>45218</v>
      </c>
      <c r="K76" s="385">
        <v>45219</v>
      </c>
      <c r="L76" s="403" t="s">
        <v>354</v>
      </c>
      <c r="M76" s="404">
        <v>45220</v>
      </c>
      <c r="N76" s="402">
        <v>45221</v>
      </c>
      <c r="O76" s="402">
        <v>45222</v>
      </c>
      <c r="P76" s="402">
        <v>45223</v>
      </c>
      <c r="Q76" s="402">
        <v>45224</v>
      </c>
      <c r="R76" s="402">
        <v>45225</v>
      </c>
      <c r="S76" s="385">
        <v>45226</v>
      </c>
      <c r="T76" s="405" t="s">
        <v>355</v>
      </c>
    </row>
    <row r="77" spans="1:20" s="325" customFormat="1">
      <c r="B77" s="406">
        <v>1</v>
      </c>
      <c r="C77" s="407" t="s">
        <v>321</v>
      </c>
      <c r="D77" s="408">
        <v>1000</v>
      </c>
      <c r="E77" s="400" t="s">
        <v>356</v>
      </c>
      <c r="F77" s="408">
        <f>+D77*3</f>
        <v>3000</v>
      </c>
      <c r="G77" s="408">
        <v>5000</v>
      </c>
      <c r="H77" s="408">
        <v>5000</v>
      </c>
      <c r="I77" s="408">
        <v>3000</v>
      </c>
      <c r="J77" s="408">
        <v>3000</v>
      </c>
      <c r="K77" s="359">
        <v>4000</v>
      </c>
      <c r="L77" s="409">
        <f>SUM(F77:K77)</f>
        <v>23000</v>
      </c>
      <c r="M77" s="410">
        <v>3000</v>
      </c>
      <c r="N77" s="408">
        <v>2000</v>
      </c>
      <c r="O77" s="408">
        <v>3000</v>
      </c>
      <c r="P77" s="408">
        <v>4000</v>
      </c>
      <c r="Q77" s="408">
        <v>2000</v>
      </c>
      <c r="R77" s="408">
        <v>2000</v>
      </c>
      <c r="S77" s="359">
        <v>3000</v>
      </c>
      <c r="T77" s="409">
        <f>SUM(M77:S77)</f>
        <v>19000</v>
      </c>
    </row>
    <row r="78" spans="1:20" s="325" customFormat="1">
      <c r="B78" s="406">
        <v>2</v>
      </c>
      <c r="C78" s="407" t="s">
        <v>322</v>
      </c>
      <c r="D78" s="408">
        <v>500</v>
      </c>
      <c r="E78" s="400" t="s">
        <v>357</v>
      </c>
      <c r="F78" s="408">
        <v>2000</v>
      </c>
      <c r="G78" s="408">
        <v>2000</v>
      </c>
      <c r="H78" s="408">
        <v>2000</v>
      </c>
      <c r="I78" s="408">
        <v>2000</v>
      </c>
      <c r="J78" s="408">
        <v>2000</v>
      </c>
      <c r="K78" s="359">
        <v>2000</v>
      </c>
      <c r="L78" s="409">
        <f t="shared" ref="L78:L80" si="4">SUM(F78:K78)</f>
        <v>12000</v>
      </c>
      <c r="M78" s="410">
        <v>1500</v>
      </c>
      <c r="N78" s="408">
        <v>1000</v>
      </c>
      <c r="O78" s="408">
        <v>2000</v>
      </c>
      <c r="P78" s="408">
        <v>1500</v>
      </c>
      <c r="Q78" s="408">
        <v>2000</v>
      </c>
      <c r="R78" s="408">
        <v>3000</v>
      </c>
      <c r="S78" s="359">
        <v>2000</v>
      </c>
      <c r="T78" s="409">
        <f t="shared" ref="T78:T80" si="5">SUM(M78:S78)</f>
        <v>13000</v>
      </c>
    </row>
    <row r="79" spans="1:20" s="325" customFormat="1">
      <c r="B79" s="406">
        <v>3</v>
      </c>
      <c r="C79" s="407" t="s">
        <v>323</v>
      </c>
      <c r="D79" s="408">
        <v>500</v>
      </c>
      <c r="E79" s="400" t="s">
        <v>357</v>
      </c>
      <c r="F79" s="408">
        <v>1500</v>
      </c>
      <c r="G79" s="408">
        <v>1500</v>
      </c>
      <c r="H79" s="408">
        <v>1500</v>
      </c>
      <c r="I79" s="408">
        <v>1500</v>
      </c>
      <c r="J79" s="408">
        <v>1500</v>
      </c>
      <c r="K79" s="359">
        <v>1500</v>
      </c>
      <c r="L79" s="409">
        <f t="shared" si="4"/>
        <v>9000</v>
      </c>
      <c r="M79" s="410">
        <v>1000</v>
      </c>
      <c r="N79" s="408">
        <v>1000</v>
      </c>
      <c r="O79" s="408">
        <v>1000</v>
      </c>
      <c r="P79" s="408">
        <v>1000</v>
      </c>
      <c r="Q79" s="408">
        <v>1000</v>
      </c>
      <c r="R79" s="408">
        <v>1000</v>
      </c>
      <c r="S79" s="359">
        <v>1000</v>
      </c>
      <c r="T79" s="409">
        <f t="shared" si="5"/>
        <v>7000</v>
      </c>
    </row>
    <row r="80" spans="1:20" s="325" customFormat="1" ht="14.25" thickBot="1">
      <c r="B80" s="406">
        <v>4</v>
      </c>
      <c r="C80" s="407" t="s">
        <v>324</v>
      </c>
      <c r="D80" s="408">
        <v>500</v>
      </c>
      <c r="E80" s="400" t="s">
        <v>357</v>
      </c>
      <c r="F80" s="408">
        <v>2000</v>
      </c>
      <c r="G80" s="408">
        <v>2000</v>
      </c>
      <c r="H80" s="408">
        <v>2000</v>
      </c>
      <c r="I80" s="408">
        <v>2000</v>
      </c>
      <c r="J80" s="408">
        <v>2000</v>
      </c>
      <c r="K80" s="359">
        <v>2000</v>
      </c>
      <c r="L80" s="411">
        <f t="shared" si="4"/>
        <v>12000</v>
      </c>
      <c r="M80" s="410">
        <v>1500</v>
      </c>
      <c r="N80" s="408">
        <v>1000</v>
      </c>
      <c r="O80" s="408">
        <v>2000</v>
      </c>
      <c r="P80" s="408">
        <v>1500</v>
      </c>
      <c r="Q80" s="408">
        <v>2000</v>
      </c>
      <c r="R80" s="408">
        <v>1000</v>
      </c>
      <c r="S80" s="359">
        <v>1000</v>
      </c>
      <c r="T80" s="411">
        <f t="shared" si="5"/>
        <v>10000</v>
      </c>
    </row>
    <row r="81" spans="1:20" s="325" customFormat="1">
      <c r="B81" s="388"/>
      <c r="C81" s="389"/>
      <c r="D81" s="389"/>
      <c r="E81" s="389"/>
      <c r="F81" s="389"/>
      <c r="G81" s="389"/>
      <c r="H81" s="389"/>
      <c r="I81" s="389"/>
      <c r="J81" s="389"/>
      <c r="K81" s="389"/>
      <c r="L81" s="389"/>
      <c r="M81" s="389"/>
      <c r="N81" s="389"/>
      <c r="O81" s="389"/>
      <c r="P81" s="389"/>
    </row>
    <row r="82" spans="1:20" s="393" customFormat="1">
      <c r="A82" s="391"/>
      <c r="B82" s="412" t="s">
        <v>358</v>
      </c>
      <c r="C82" s="332"/>
      <c r="D82" s="332"/>
      <c r="E82" s="332"/>
      <c r="F82" s="332"/>
      <c r="G82" s="332"/>
      <c r="H82" s="332"/>
      <c r="I82" s="332"/>
      <c r="J82" s="332"/>
      <c r="K82" s="332"/>
      <c r="L82" s="332"/>
      <c r="M82" s="332"/>
      <c r="N82" s="332"/>
      <c r="O82" s="332"/>
      <c r="P82" s="332"/>
    </row>
    <row r="83" spans="1:20" s="325" customFormat="1" ht="27">
      <c r="B83" s="398" t="s">
        <v>314</v>
      </c>
      <c r="C83" s="399" t="s">
        <v>109</v>
      </c>
      <c r="D83" s="400" t="s">
        <v>352</v>
      </c>
      <c r="E83" s="401" t="s">
        <v>353</v>
      </c>
      <c r="F83" s="402">
        <v>45214</v>
      </c>
      <c r="G83" s="402">
        <v>45215</v>
      </c>
      <c r="H83" s="402">
        <v>45216</v>
      </c>
      <c r="I83" s="402">
        <v>45217</v>
      </c>
      <c r="J83" s="402">
        <v>45218</v>
      </c>
      <c r="K83" s="385">
        <v>45219</v>
      </c>
      <c r="L83" s="403" t="s">
        <v>354</v>
      </c>
      <c r="M83" s="404">
        <v>45220</v>
      </c>
      <c r="N83" s="402">
        <v>45221</v>
      </c>
      <c r="O83" s="402">
        <v>45222</v>
      </c>
      <c r="P83" s="402">
        <v>45223</v>
      </c>
      <c r="Q83" s="402">
        <v>45224</v>
      </c>
      <c r="R83" s="402">
        <v>45225</v>
      </c>
      <c r="S83" s="385">
        <v>45226</v>
      </c>
      <c r="T83" s="405" t="s">
        <v>355</v>
      </c>
    </row>
    <row r="84" spans="1:20" s="325" customFormat="1">
      <c r="B84" s="406">
        <v>1</v>
      </c>
      <c r="C84" s="407" t="s">
        <v>321</v>
      </c>
      <c r="D84" s="408">
        <v>800</v>
      </c>
      <c r="E84" s="400" t="s">
        <v>356</v>
      </c>
      <c r="F84" s="400"/>
      <c r="G84" s="400"/>
      <c r="H84" s="408">
        <v>2400</v>
      </c>
      <c r="I84" s="408">
        <v>1600</v>
      </c>
      <c r="J84" s="408">
        <v>800</v>
      </c>
      <c r="K84" s="359">
        <v>800</v>
      </c>
      <c r="L84" s="409">
        <f t="shared" ref="L84:L86" si="6">SUM(F84:K84)</f>
        <v>5600</v>
      </c>
      <c r="M84" s="410">
        <v>800</v>
      </c>
      <c r="N84" s="408">
        <v>1600</v>
      </c>
      <c r="O84" s="408">
        <v>2400</v>
      </c>
      <c r="P84" s="408">
        <v>1600</v>
      </c>
      <c r="Q84" s="408">
        <v>800</v>
      </c>
      <c r="R84" s="408">
        <v>800</v>
      </c>
      <c r="S84" s="359">
        <v>3000</v>
      </c>
      <c r="T84" s="409">
        <f>SUM(M84:S84)</f>
        <v>11000</v>
      </c>
    </row>
    <row r="85" spans="1:20" s="325" customFormat="1">
      <c r="B85" s="406">
        <v>2</v>
      </c>
      <c r="C85" s="407" t="s">
        <v>322</v>
      </c>
      <c r="D85" s="408">
        <v>300</v>
      </c>
      <c r="E85" s="400" t="s">
        <v>357</v>
      </c>
      <c r="F85" s="400"/>
      <c r="G85" s="400"/>
      <c r="H85" s="408">
        <v>1800</v>
      </c>
      <c r="I85" s="408">
        <v>1800</v>
      </c>
      <c r="J85" s="408">
        <v>1800</v>
      </c>
      <c r="K85" s="408">
        <v>1800</v>
      </c>
      <c r="L85" s="409">
        <f t="shared" si="6"/>
        <v>7200</v>
      </c>
      <c r="M85" s="410">
        <v>300</v>
      </c>
      <c r="N85" s="408">
        <v>600</v>
      </c>
      <c r="O85" s="408">
        <v>1200</v>
      </c>
      <c r="P85" s="408">
        <v>1200</v>
      </c>
      <c r="Q85" s="408">
        <v>1200</v>
      </c>
      <c r="R85" s="408">
        <v>1200</v>
      </c>
      <c r="S85" s="408">
        <v>1200</v>
      </c>
      <c r="T85" s="409">
        <f t="shared" ref="T85:T87" si="7">SUM(M85:S85)</f>
        <v>6900</v>
      </c>
    </row>
    <row r="86" spans="1:20" s="325" customFormat="1">
      <c r="B86" s="406">
        <v>3</v>
      </c>
      <c r="C86" s="407" t="s">
        <v>323</v>
      </c>
      <c r="D86" s="408">
        <v>300</v>
      </c>
      <c r="E86" s="400" t="s">
        <v>357</v>
      </c>
      <c r="F86" s="400"/>
      <c r="G86" s="400"/>
      <c r="H86" s="408">
        <v>1500</v>
      </c>
      <c r="I86" s="408">
        <v>1500</v>
      </c>
      <c r="J86" s="408">
        <v>1500</v>
      </c>
      <c r="K86" s="359">
        <v>1500</v>
      </c>
      <c r="L86" s="409">
        <f t="shared" si="6"/>
        <v>6000</v>
      </c>
      <c r="M86" s="410">
        <v>300</v>
      </c>
      <c r="N86" s="408">
        <v>600</v>
      </c>
      <c r="O86" s="408">
        <v>1800</v>
      </c>
      <c r="P86" s="408">
        <v>1800</v>
      </c>
      <c r="Q86" s="408">
        <v>1800</v>
      </c>
      <c r="R86" s="408">
        <v>1800</v>
      </c>
      <c r="S86" s="408">
        <v>1800</v>
      </c>
      <c r="T86" s="409">
        <f t="shared" si="7"/>
        <v>9900</v>
      </c>
    </row>
    <row r="87" spans="1:20" s="325" customFormat="1" ht="14.25" thickBot="1">
      <c r="B87" s="406">
        <v>4</v>
      </c>
      <c r="C87" s="407" t="s">
        <v>324</v>
      </c>
      <c r="D87" s="408">
        <v>300</v>
      </c>
      <c r="E87" s="400" t="s">
        <v>357</v>
      </c>
      <c r="F87" s="400"/>
      <c r="G87" s="400"/>
      <c r="H87" s="408">
        <v>600</v>
      </c>
      <c r="I87" s="408">
        <v>600</v>
      </c>
      <c r="J87" s="408">
        <v>600</v>
      </c>
      <c r="K87" s="408">
        <v>600</v>
      </c>
      <c r="L87" s="411">
        <f>SUM(F87:K87)</f>
        <v>2400</v>
      </c>
      <c r="M87" s="410">
        <v>300</v>
      </c>
      <c r="N87" s="408">
        <v>600</v>
      </c>
      <c r="O87" s="408">
        <v>1500</v>
      </c>
      <c r="P87" s="408">
        <v>1500</v>
      </c>
      <c r="Q87" s="408">
        <v>1500</v>
      </c>
      <c r="R87" s="408">
        <v>1500</v>
      </c>
      <c r="S87" s="408">
        <v>1500</v>
      </c>
      <c r="T87" s="411">
        <f t="shared" si="7"/>
        <v>8400</v>
      </c>
    </row>
    <row r="88" spans="1:20" s="325" customFormat="1">
      <c r="B88" s="388"/>
      <c r="C88" s="389"/>
      <c r="D88" s="389"/>
      <c r="E88" s="389"/>
      <c r="F88" s="389"/>
      <c r="G88" s="389"/>
      <c r="H88" s="389"/>
      <c r="I88" s="389"/>
      <c r="J88" s="389"/>
      <c r="K88" s="389"/>
      <c r="L88" s="389"/>
      <c r="M88" s="389"/>
      <c r="N88" s="389"/>
      <c r="O88" s="389"/>
      <c r="P88" s="389"/>
    </row>
    <row r="89" spans="1:20" s="325" customFormat="1">
      <c r="B89" s="388"/>
      <c r="C89" s="389"/>
      <c r="D89" s="389"/>
      <c r="E89" s="389"/>
      <c r="F89" s="389"/>
      <c r="G89" s="389"/>
      <c r="H89" s="389"/>
      <c r="I89" s="389"/>
      <c r="J89" s="389"/>
      <c r="K89" s="389"/>
      <c r="L89" s="389"/>
      <c r="M89" s="389"/>
      <c r="N89" s="389"/>
      <c r="O89" s="389"/>
      <c r="P89" s="389"/>
    </row>
    <row r="90" spans="1:20" s="393" customFormat="1" ht="14.25" thickBot="1">
      <c r="B90" s="412" t="s">
        <v>359</v>
      </c>
      <c r="C90" s="332"/>
      <c r="D90" s="332"/>
      <c r="E90" s="332"/>
      <c r="F90" s="332"/>
      <c r="G90" s="332"/>
      <c r="H90" s="332"/>
      <c r="I90" s="332"/>
      <c r="J90" s="332"/>
      <c r="K90" s="332"/>
      <c r="L90" s="332"/>
      <c r="M90" s="332"/>
      <c r="N90" s="332"/>
      <c r="O90" s="332"/>
      <c r="P90" s="332"/>
    </row>
    <row r="91" spans="1:20" s="325" customFormat="1" ht="27">
      <c r="B91" s="413" t="s">
        <v>314</v>
      </c>
      <c r="C91" s="414" t="s">
        <v>109</v>
      </c>
      <c r="D91" s="408"/>
      <c r="E91" s="400"/>
      <c r="F91" s="402">
        <v>45214</v>
      </c>
      <c r="G91" s="402">
        <v>45215</v>
      </c>
      <c r="H91" s="402">
        <v>45216</v>
      </c>
      <c r="I91" s="402">
        <v>45217</v>
      </c>
      <c r="J91" s="402">
        <v>45218</v>
      </c>
      <c r="K91" s="385">
        <v>45219</v>
      </c>
      <c r="L91" s="415" t="s">
        <v>354</v>
      </c>
      <c r="M91" s="404">
        <v>45220</v>
      </c>
      <c r="N91" s="402">
        <v>45221</v>
      </c>
      <c r="O91" s="402">
        <v>45222</v>
      </c>
      <c r="P91" s="402">
        <v>45223</v>
      </c>
      <c r="Q91" s="402">
        <v>45224</v>
      </c>
      <c r="R91" s="402">
        <v>45225</v>
      </c>
      <c r="S91" s="385">
        <v>45226</v>
      </c>
      <c r="T91" s="416" t="s">
        <v>355</v>
      </c>
    </row>
    <row r="92" spans="1:20" s="325" customFormat="1">
      <c r="B92" s="417">
        <v>1</v>
      </c>
      <c r="C92" s="418" t="s">
        <v>321</v>
      </c>
      <c r="D92" s="408"/>
      <c r="E92" s="400"/>
      <c r="F92" s="408">
        <f>+F77+F84</f>
        <v>3000</v>
      </c>
      <c r="G92" s="408">
        <f t="shared" ref="G92:K92" si="8">+G77+G84</f>
        <v>5000</v>
      </c>
      <c r="H92" s="408">
        <f t="shared" si="8"/>
        <v>7400</v>
      </c>
      <c r="I92" s="408">
        <f t="shared" si="8"/>
        <v>4600</v>
      </c>
      <c r="J92" s="408">
        <f t="shared" si="8"/>
        <v>3800</v>
      </c>
      <c r="K92" s="408">
        <f t="shared" si="8"/>
        <v>4800</v>
      </c>
      <c r="L92" s="409">
        <f>SUM(F92:K92)</f>
        <v>28600</v>
      </c>
      <c r="M92" s="410">
        <f t="shared" ref="M92:S92" si="9">+M77+M84</f>
        <v>3800</v>
      </c>
      <c r="N92" s="408">
        <f t="shared" si="9"/>
        <v>3600</v>
      </c>
      <c r="O92" s="408">
        <f t="shared" si="9"/>
        <v>5400</v>
      </c>
      <c r="P92" s="408">
        <f t="shared" si="9"/>
        <v>5600</v>
      </c>
      <c r="Q92" s="408">
        <f t="shared" si="9"/>
        <v>2800</v>
      </c>
      <c r="R92" s="408">
        <f t="shared" si="9"/>
        <v>2800</v>
      </c>
      <c r="S92" s="359">
        <f t="shared" si="9"/>
        <v>6000</v>
      </c>
      <c r="T92" s="409">
        <f t="shared" ref="T92:T95" si="10">SUM(M92:S92)</f>
        <v>30000</v>
      </c>
    </row>
    <row r="93" spans="1:20" s="325" customFormat="1">
      <c r="B93" s="417">
        <v>2</v>
      </c>
      <c r="C93" s="418" t="s">
        <v>322</v>
      </c>
      <c r="D93" s="408"/>
      <c r="E93" s="400"/>
      <c r="F93" s="408">
        <f t="shared" ref="F93:K95" si="11">+F78+F85</f>
        <v>2000</v>
      </c>
      <c r="G93" s="408">
        <f t="shared" si="11"/>
        <v>2000</v>
      </c>
      <c r="H93" s="408">
        <f t="shared" si="11"/>
        <v>3800</v>
      </c>
      <c r="I93" s="408">
        <f t="shared" si="11"/>
        <v>3800</v>
      </c>
      <c r="J93" s="408">
        <f t="shared" si="11"/>
        <v>3800</v>
      </c>
      <c r="K93" s="408">
        <f t="shared" si="11"/>
        <v>3800</v>
      </c>
      <c r="L93" s="409">
        <f t="shared" ref="L93:L95" si="12">SUM(F93:K93)</f>
        <v>19200</v>
      </c>
      <c r="M93" s="410">
        <f t="shared" ref="M93:S93" si="13">+M78+M85</f>
        <v>1800</v>
      </c>
      <c r="N93" s="408">
        <f t="shared" si="13"/>
        <v>1600</v>
      </c>
      <c r="O93" s="408">
        <f t="shared" si="13"/>
        <v>3200</v>
      </c>
      <c r="P93" s="408">
        <f t="shared" si="13"/>
        <v>2700</v>
      </c>
      <c r="Q93" s="408">
        <f t="shared" si="13"/>
        <v>3200</v>
      </c>
      <c r="R93" s="408">
        <f t="shared" si="13"/>
        <v>4200</v>
      </c>
      <c r="S93" s="359">
        <f t="shared" si="13"/>
        <v>3200</v>
      </c>
      <c r="T93" s="409">
        <f t="shared" si="10"/>
        <v>19900</v>
      </c>
    </row>
    <row r="94" spans="1:20" s="325" customFormat="1">
      <c r="B94" s="417">
        <v>3</v>
      </c>
      <c r="C94" s="418" t="s">
        <v>323</v>
      </c>
      <c r="D94" s="408"/>
      <c r="E94" s="400"/>
      <c r="F94" s="408">
        <f t="shared" si="11"/>
        <v>1500</v>
      </c>
      <c r="G94" s="408">
        <f t="shared" si="11"/>
        <v>1500</v>
      </c>
      <c r="H94" s="408">
        <f t="shared" si="11"/>
        <v>3000</v>
      </c>
      <c r="I94" s="408">
        <f t="shared" si="11"/>
        <v>3000</v>
      </c>
      <c r="J94" s="408">
        <f t="shared" si="11"/>
        <v>3000</v>
      </c>
      <c r="K94" s="408">
        <f t="shared" si="11"/>
        <v>3000</v>
      </c>
      <c r="L94" s="409">
        <f t="shared" si="12"/>
        <v>15000</v>
      </c>
      <c r="M94" s="410">
        <f t="shared" ref="M94:S94" si="14">+M79+M86</f>
        <v>1300</v>
      </c>
      <c r="N94" s="408">
        <f t="shared" si="14"/>
        <v>1600</v>
      </c>
      <c r="O94" s="408">
        <f t="shared" si="14"/>
        <v>2800</v>
      </c>
      <c r="P94" s="408">
        <f t="shared" si="14"/>
        <v>2800</v>
      </c>
      <c r="Q94" s="408">
        <f t="shared" si="14"/>
        <v>2800</v>
      </c>
      <c r="R94" s="408">
        <f t="shared" si="14"/>
        <v>2800</v>
      </c>
      <c r="S94" s="359">
        <f t="shared" si="14"/>
        <v>2800</v>
      </c>
      <c r="T94" s="409">
        <f t="shared" si="10"/>
        <v>16900</v>
      </c>
    </row>
    <row r="95" spans="1:20" s="325" customFormat="1" ht="14.25" thickBot="1">
      <c r="B95" s="417">
        <v>4</v>
      </c>
      <c r="C95" s="418" t="s">
        <v>324</v>
      </c>
      <c r="D95" s="408"/>
      <c r="E95" s="408"/>
      <c r="F95" s="408">
        <f t="shared" si="11"/>
        <v>2000</v>
      </c>
      <c r="G95" s="408">
        <f t="shared" si="11"/>
        <v>2000</v>
      </c>
      <c r="H95" s="408">
        <f t="shared" si="11"/>
        <v>2600</v>
      </c>
      <c r="I95" s="408">
        <f t="shared" si="11"/>
        <v>2600</v>
      </c>
      <c r="J95" s="408">
        <f t="shared" si="11"/>
        <v>2600</v>
      </c>
      <c r="K95" s="408">
        <f t="shared" si="11"/>
        <v>2600</v>
      </c>
      <c r="L95" s="411">
        <f t="shared" si="12"/>
        <v>14400</v>
      </c>
      <c r="M95" s="410">
        <f t="shared" ref="M95:S95" si="15">+M80+M87</f>
        <v>1800</v>
      </c>
      <c r="N95" s="408">
        <f t="shared" si="15"/>
        <v>1600</v>
      </c>
      <c r="O95" s="408">
        <f t="shared" si="15"/>
        <v>3500</v>
      </c>
      <c r="P95" s="408">
        <f t="shared" si="15"/>
        <v>3000</v>
      </c>
      <c r="Q95" s="408">
        <f t="shared" si="15"/>
        <v>3500</v>
      </c>
      <c r="R95" s="408">
        <f t="shared" si="15"/>
        <v>2500</v>
      </c>
      <c r="S95" s="359">
        <f t="shared" si="15"/>
        <v>2500</v>
      </c>
      <c r="T95" s="411">
        <f t="shared" si="10"/>
        <v>18400</v>
      </c>
    </row>
    <row r="98" spans="2:22" s="393" customFormat="1" ht="14.45" customHeight="1">
      <c r="B98" s="419" t="s">
        <v>360</v>
      </c>
      <c r="C98" s="332"/>
      <c r="D98" s="332"/>
      <c r="E98" s="332"/>
      <c r="F98" s="332"/>
      <c r="G98" s="332"/>
      <c r="H98" s="332"/>
      <c r="I98" s="332"/>
      <c r="J98" s="332"/>
      <c r="K98" s="332"/>
      <c r="L98" s="332"/>
      <c r="M98" s="332"/>
      <c r="N98" s="332"/>
      <c r="O98" s="332"/>
      <c r="P98" s="332"/>
    </row>
    <row r="99" spans="2:22" s="393" customFormat="1">
      <c r="B99" s="419" t="s">
        <v>361</v>
      </c>
      <c r="C99" s="332"/>
      <c r="D99" s="332"/>
      <c r="E99" s="332"/>
      <c r="F99" s="332"/>
      <c r="G99" s="332"/>
      <c r="H99" s="332"/>
      <c r="I99" s="332"/>
      <c r="J99" s="332"/>
      <c r="K99" s="332"/>
      <c r="L99" s="332"/>
      <c r="M99" s="332"/>
      <c r="N99" s="332"/>
      <c r="O99" s="332"/>
      <c r="P99" s="332"/>
    </row>
    <row r="100" spans="2:22" s="393" customFormat="1" ht="14.25" thickBot="1">
      <c r="B100" s="419" t="s">
        <v>362</v>
      </c>
      <c r="C100" s="332"/>
      <c r="D100" s="332"/>
      <c r="E100" s="332"/>
      <c r="F100" s="332"/>
      <c r="G100" s="332"/>
      <c r="H100" s="332"/>
      <c r="I100" s="332"/>
      <c r="J100" s="332"/>
      <c r="K100" s="332"/>
      <c r="L100" s="332"/>
      <c r="M100" s="332"/>
      <c r="N100" s="332"/>
      <c r="O100" s="332"/>
      <c r="P100" s="332"/>
    </row>
    <row r="101" spans="2:22" s="325" customFormat="1" ht="27">
      <c r="B101" s="413" t="s">
        <v>314</v>
      </c>
      <c r="C101" s="414" t="s">
        <v>109</v>
      </c>
      <c r="D101" s="408"/>
      <c r="E101" s="400"/>
      <c r="F101" s="402">
        <v>45214</v>
      </c>
      <c r="G101" s="402">
        <v>45215</v>
      </c>
      <c r="H101" s="402">
        <v>45216</v>
      </c>
      <c r="I101" s="402">
        <v>45217</v>
      </c>
      <c r="J101" s="402">
        <v>45218</v>
      </c>
      <c r="K101" s="385">
        <v>45219</v>
      </c>
      <c r="L101" s="415" t="s">
        <v>354</v>
      </c>
      <c r="M101" s="420" t="s">
        <v>363</v>
      </c>
      <c r="N101" s="421">
        <v>45220</v>
      </c>
      <c r="O101" s="404">
        <v>45221</v>
      </c>
      <c r="P101" s="402">
        <v>45222</v>
      </c>
      <c r="Q101" s="402">
        <v>45223</v>
      </c>
      <c r="R101" s="402">
        <v>45224</v>
      </c>
      <c r="S101" s="402">
        <v>45225</v>
      </c>
      <c r="T101" s="385">
        <v>45226</v>
      </c>
      <c r="U101" s="416" t="s">
        <v>355</v>
      </c>
      <c r="V101" s="420" t="s">
        <v>364</v>
      </c>
    </row>
    <row r="102" spans="2:22" s="325" customFormat="1">
      <c r="B102" s="417">
        <v>1</v>
      </c>
      <c r="C102" s="418" t="s">
        <v>321</v>
      </c>
      <c r="D102" s="408"/>
      <c r="E102" s="400"/>
      <c r="F102" s="408">
        <f>F92</f>
        <v>3000</v>
      </c>
      <c r="G102" s="408">
        <v>4000</v>
      </c>
      <c r="H102" s="408">
        <v>4000</v>
      </c>
      <c r="I102" s="408">
        <v>4000</v>
      </c>
      <c r="J102" s="408">
        <v>4000</v>
      </c>
      <c r="K102" s="408">
        <v>4000</v>
      </c>
      <c r="L102" s="409">
        <f>SUM(F102:K102)</f>
        <v>23000</v>
      </c>
      <c r="M102" s="387">
        <v>20000</v>
      </c>
      <c r="N102" s="422">
        <f>M92</f>
        <v>3800</v>
      </c>
      <c r="O102" s="410">
        <f t="shared" ref="O102:S102" si="16">N92</f>
        <v>3600</v>
      </c>
      <c r="P102" s="408">
        <v>4000</v>
      </c>
      <c r="Q102" s="408">
        <v>4000</v>
      </c>
      <c r="R102" s="408">
        <f t="shared" si="16"/>
        <v>2800</v>
      </c>
      <c r="S102" s="408">
        <f t="shared" si="16"/>
        <v>2800</v>
      </c>
      <c r="T102" s="359">
        <v>4000</v>
      </c>
      <c r="U102" s="409">
        <f t="shared" ref="U102:U105" si="17">SUM(N102:T102)</f>
        <v>25000</v>
      </c>
      <c r="V102" s="387">
        <v>20000</v>
      </c>
    </row>
    <row r="103" spans="2:22" s="325" customFormat="1">
      <c r="B103" s="417">
        <v>2</v>
      </c>
      <c r="C103" s="418" t="s">
        <v>322</v>
      </c>
      <c r="D103" s="408"/>
      <c r="E103" s="400"/>
      <c r="F103" s="408">
        <f>F93</f>
        <v>2000</v>
      </c>
      <c r="G103" s="408">
        <f>G93</f>
        <v>2000</v>
      </c>
      <c r="H103" s="408">
        <v>4000</v>
      </c>
      <c r="I103" s="408">
        <v>4000</v>
      </c>
      <c r="J103" s="408">
        <v>4000</v>
      </c>
      <c r="K103" s="408">
        <v>4000</v>
      </c>
      <c r="L103" s="409">
        <f t="shared" ref="L103:L105" si="18">SUM(F103:K103)</f>
        <v>20000</v>
      </c>
      <c r="M103" s="387">
        <f>+L103</f>
        <v>20000</v>
      </c>
      <c r="N103" s="422">
        <f t="shared" ref="N103:T103" si="19">M93</f>
        <v>1800</v>
      </c>
      <c r="O103" s="410">
        <f t="shared" si="19"/>
        <v>1600</v>
      </c>
      <c r="P103" s="408">
        <f t="shared" si="19"/>
        <v>3200</v>
      </c>
      <c r="Q103" s="408">
        <f t="shared" si="19"/>
        <v>2700</v>
      </c>
      <c r="R103" s="408">
        <f t="shared" si="19"/>
        <v>3200</v>
      </c>
      <c r="S103" s="408">
        <v>4000</v>
      </c>
      <c r="T103" s="359">
        <f t="shared" si="19"/>
        <v>3200</v>
      </c>
      <c r="U103" s="409">
        <f t="shared" si="17"/>
        <v>19700</v>
      </c>
      <c r="V103" s="387">
        <f>+U103</f>
        <v>19700</v>
      </c>
    </row>
    <row r="104" spans="2:22" s="325" customFormat="1">
      <c r="B104" s="417">
        <v>3</v>
      </c>
      <c r="C104" s="418" t="s">
        <v>323</v>
      </c>
      <c r="D104" s="408"/>
      <c r="E104" s="400"/>
      <c r="F104" s="408">
        <f>F94</f>
        <v>1500</v>
      </c>
      <c r="G104" s="408">
        <f>G94</f>
        <v>1500</v>
      </c>
      <c r="H104" s="408">
        <f>++H94</f>
        <v>3000</v>
      </c>
      <c r="I104" s="408">
        <f t="shared" ref="I104:K105" si="20">I94</f>
        <v>3000</v>
      </c>
      <c r="J104" s="408">
        <f t="shared" si="20"/>
        <v>3000</v>
      </c>
      <c r="K104" s="408">
        <f t="shared" si="20"/>
        <v>3000</v>
      </c>
      <c r="L104" s="409">
        <f t="shared" si="18"/>
        <v>15000</v>
      </c>
      <c r="M104" s="387">
        <f>+L104</f>
        <v>15000</v>
      </c>
      <c r="N104" s="422">
        <f t="shared" ref="N104:T104" si="21">M94</f>
        <v>1300</v>
      </c>
      <c r="O104" s="410">
        <f t="shared" si="21"/>
        <v>1600</v>
      </c>
      <c r="P104" s="408">
        <f t="shared" si="21"/>
        <v>2800</v>
      </c>
      <c r="Q104" s="408">
        <f t="shared" si="21"/>
        <v>2800</v>
      </c>
      <c r="R104" s="408">
        <f t="shared" si="21"/>
        <v>2800</v>
      </c>
      <c r="S104" s="408">
        <f t="shared" si="21"/>
        <v>2800</v>
      </c>
      <c r="T104" s="359">
        <f t="shared" si="21"/>
        <v>2800</v>
      </c>
      <c r="U104" s="409">
        <f t="shared" si="17"/>
        <v>16900</v>
      </c>
      <c r="V104" s="387">
        <f t="shared" ref="V104:V105" si="22">+U104</f>
        <v>16900</v>
      </c>
    </row>
    <row r="105" spans="2:22" s="325" customFormat="1" ht="14.25" thickBot="1">
      <c r="B105" s="417">
        <v>4</v>
      </c>
      <c r="C105" s="418" t="s">
        <v>324</v>
      </c>
      <c r="D105" s="408"/>
      <c r="E105" s="408"/>
      <c r="F105" s="408">
        <f>F95</f>
        <v>2000</v>
      </c>
      <c r="G105" s="408">
        <f>G95</f>
        <v>2000</v>
      </c>
      <c r="H105" s="408">
        <f>+H95</f>
        <v>2600</v>
      </c>
      <c r="I105" s="408">
        <f t="shared" si="20"/>
        <v>2600</v>
      </c>
      <c r="J105" s="408">
        <f t="shared" si="20"/>
        <v>2600</v>
      </c>
      <c r="K105" s="408">
        <f t="shared" si="20"/>
        <v>2600</v>
      </c>
      <c r="L105" s="411">
        <f t="shared" si="18"/>
        <v>14400</v>
      </c>
      <c r="M105" s="379">
        <f>+L105</f>
        <v>14400</v>
      </c>
      <c r="N105" s="422">
        <f t="shared" ref="N105:T105" si="23">M95</f>
        <v>1800</v>
      </c>
      <c r="O105" s="410">
        <f t="shared" si="23"/>
        <v>1600</v>
      </c>
      <c r="P105" s="408">
        <f t="shared" si="23"/>
        <v>3500</v>
      </c>
      <c r="Q105" s="408">
        <f t="shared" si="23"/>
        <v>3000</v>
      </c>
      <c r="R105" s="408">
        <f t="shared" si="23"/>
        <v>3500</v>
      </c>
      <c r="S105" s="408">
        <f t="shared" si="23"/>
        <v>2500</v>
      </c>
      <c r="T105" s="359">
        <f t="shared" si="23"/>
        <v>2500</v>
      </c>
      <c r="U105" s="411">
        <f t="shared" si="17"/>
        <v>18400</v>
      </c>
      <c r="V105" s="379">
        <f t="shared" si="22"/>
        <v>18400</v>
      </c>
    </row>
    <row r="106" spans="2:22" ht="14.25" thickBot="1">
      <c r="L106" s="322" t="s">
        <v>257</v>
      </c>
      <c r="M106" s="366">
        <f>SUM(M102:M105)</f>
        <v>69400</v>
      </c>
      <c r="U106" s="322" t="s">
        <v>257</v>
      </c>
      <c r="V106" s="366">
        <f>SUM(V102:V105)</f>
        <v>75000</v>
      </c>
    </row>
  </sheetData>
  <phoneticPr fontId="11"/>
  <pageMargins left="0.11811023622047245" right="0" top="0.74803149606299213" bottom="0.15748031496062992" header="0.31496062992125984" footer="0.31496062992125984"/>
  <pageSetup paperSize="8" scale="73"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heetViews>
  <sheetFormatPr defaultRowHeight="13.5"/>
  <sheetData>
    <row r="1" spans="1:8" s="319" customFormat="1" ht="17.25">
      <c r="A1" s="318" t="s">
        <v>304</v>
      </c>
    </row>
    <row r="2" spans="1:8" s="319" customFormat="1" ht="17.25">
      <c r="A2" s="318"/>
    </row>
    <row r="3" spans="1:8" s="319" customFormat="1" ht="15" thickBot="1">
      <c r="B3" s="423" t="s">
        <v>305</v>
      </c>
      <c r="C3" s="321"/>
      <c r="D3" s="320"/>
      <c r="E3" s="320"/>
      <c r="F3" s="320"/>
      <c r="G3" s="320"/>
      <c r="H3" s="320"/>
    </row>
    <row r="5" spans="1:8">
      <c r="B5" s="424" t="s">
        <v>306</v>
      </c>
      <c r="C5" s="425" t="s">
        <v>307</v>
      </c>
      <c r="D5" s="425"/>
      <c r="E5" s="425"/>
      <c r="F5" s="425"/>
    </row>
    <row r="8" spans="1:8">
      <c r="A8" s="426" t="s">
        <v>309</v>
      </c>
      <c r="B8" t="s">
        <v>310</v>
      </c>
    </row>
    <row r="9" spans="1:8" s="319" customFormat="1">
      <c r="B9" s="319" t="s">
        <v>365</v>
      </c>
      <c r="G9" s="324"/>
    </row>
    <row r="10" spans="1:8">
      <c r="B10" t="s">
        <v>366</v>
      </c>
    </row>
    <row r="32" spans="1:2">
      <c r="A32" s="426" t="s">
        <v>309</v>
      </c>
      <c r="B32" t="s">
        <v>367</v>
      </c>
    </row>
    <row r="33" spans="2:2">
      <c r="B33" t="s">
        <v>365</v>
      </c>
    </row>
    <row r="34" spans="2:2">
      <c r="B34" t="s">
        <v>368</v>
      </c>
    </row>
    <row r="35" spans="2:2">
      <c r="B35" t="s">
        <v>369</v>
      </c>
    </row>
    <row r="36" spans="2:2">
      <c r="B36" t="s">
        <v>370</v>
      </c>
    </row>
  </sheetData>
  <phoneticPr fontId="1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25"/>
  <sheetViews>
    <sheetView zoomScale="85" zoomScaleNormal="85" workbookViewId="0">
      <pane xSplit="2" ySplit="4" topLeftCell="C5" activePane="bottomRight" state="frozen"/>
      <selection pane="topRight" activeCell="C1" sqref="C1"/>
      <selection pane="bottomLeft" activeCell="A3" sqref="A3"/>
      <selection pane="bottomRight"/>
    </sheetView>
  </sheetViews>
  <sheetFormatPr defaultColWidth="9.875" defaultRowHeight="13.5"/>
  <cols>
    <col min="1" max="1" width="3.625" style="36" bestFit="1" customWidth="1"/>
    <col min="2" max="2" width="9.125" style="36" customWidth="1"/>
    <col min="3" max="21" width="6.125" style="36" customWidth="1"/>
    <col min="22" max="22" width="10.75" style="36" customWidth="1"/>
    <col min="23" max="23" width="8.125" style="36" customWidth="1"/>
    <col min="24" max="24" width="10.375" style="37" bestFit="1" customWidth="1"/>
    <col min="25" max="25" width="9.875" style="37" customWidth="1"/>
    <col min="26" max="26" width="9.875" style="37" hidden="1" customWidth="1"/>
    <col min="27" max="27" width="13.625" style="36" customWidth="1"/>
    <col min="28" max="28" width="14.875" style="36" customWidth="1"/>
    <col min="29" max="29" width="14.375" style="36" customWidth="1"/>
    <col min="30" max="16384" width="9.875" style="36"/>
  </cols>
  <sheetData>
    <row r="1" spans="1:29">
      <c r="B1" s="36" t="s">
        <v>59</v>
      </c>
    </row>
    <row r="3" spans="1:29" ht="14.25" thickBot="1">
      <c r="B3" s="38" t="s">
        <v>28</v>
      </c>
      <c r="C3" s="38"/>
      <c r="D3" s="38"/>
      <c r="E3" s="38"/>
      <c r="F3" s="38"/>
      <c r="G3" s="38"/>
      <c r="H3" s="38"/>
      <c r="I3" s="38"/>
      <c r="X3" s="38"/>
      <c r="Y3" s="38"/>
      <c r="Z3" s="38"/>
    </row>
    <row r="4" spans="1:29" ht="12.95" customHeight="1">
      <c r="B4" s="39"/>
      <c r="C4" s="39"/>
      <c r="D4" s="39"/>
      <c r="E4" s="39"/>
      <c r="F4" s="39"/>
      <c r="G4" s="39"/>
      <c r="H4" s="39"/>
      <c r="I4" s="39"/>
      <c r="V4" s="40" t="s">
        <v>29</v>
      </c>
      <c r="W4" s="41"/>
      <c r="X4" s="41"/>
      <c r="Y4" s="41"/>
      <c r="Z4" s="42"/>
      <c r="AA4" s="513" t="s">
        <v>30</v>
      </c>
      <c r="AB4" s="514"/>
      <c r="AC4" s="43" t="s">
        <v>31</v>
      </c>
    </row>
    <row r="5" spans="1:29" s="44" customFormat="1" ht="39.950000000000003" customHeight="1" thickBot="1">
      <c r="B5" s="45" t="s">
        <v>32</v>
      </c>
      <c r="C5" s="45" t="s">
        <v>33</v>
      </c>
      <c r="D5" s="45" t="s">
        <v>34</v>
      </c>
      <c r="E5" s="45" t="s">
        <v>35</v>
      </c>
      <c r="F5" s="45" t="s">
        <v>36</v>
      </c>
      <c r="G5" s="45" t="s">
        <v>37</v>
      </c>
      <c r="H5" s="45" t="s">
        <v>38</v>
      </c>
      <c r="I5" s="45" t="s">
        <v>39</v>
      </c>
      <c r="J5" s="45" t="s">
        <v>40</v>
      </c>
      <c r="K5" s="45" t="s">
        <v>41</v>
      </c>
      <c r="L5" s="45" t="s">
        <v>42</v>
      </c>
      <c r="M5" s="45" t="s">
        <v>43</v>
      </c>
      <c r="N5" s="45" t="s">
        <v>44</v>
      </c>
      <c r="O5" s="45" t="s">
        <v>45</v>
      </c>
      <c r="P5" s="45" t="s">
        <v>46</v>
      </c>
      <c r="Q5" s="45" t="s">
        <v>47</v>
      </c>
      <c r="R5" s="45" t="s">
        <v>48</v>
      </c>
      <c r="S5" s="45" t="s">
        <v>49</v>
      </c>
      <c r="T5" s="45" t="s">
        <v>50</v>
      </c>
      <c r="U5" s="45" t="s">
        <v>51</v>
      </c>
      <c r="V5" s="45" t="s">
        <v>52</v>
      </c>
      <c r="W5" s="46" t="s">
        <v>53</v>
      </c>
      <c r="X5" s="47" t="s">
        <v>54</v>
      </c>
      <c r="Y5" s="48" t="s">
        <v>55</v>
      </c>
      <c r="Z5" s="49"/>
      <c r="AA5" s="50" t="s">
        <v>56</v>
      </c>
      <c r="AB5" s="51" t="s">
        <v>57</v>
      </c>
      <c r="AC5" s="52" t="s">
        <v>58</v>
      </c>
    </row>
    <row r="6" spans="1:29" ht="15" customHeight="1">
      <c r="A6" s="36">
        <v>1</v>
      </c>
      <c r="B6" s="53" t="s">
        <v>60</v>
      </c>
      <c r="C6" s="54"/>
      <c r="D6" s="54"/>
      <c r="E6" s="54"/>
      <c r="F6" s="54"/>
      <c r="G6" s="54"/>
      <c r="H6" s="54"/>
      <c r="I6" s="54"/>
      <c r="J6" s="54"/>
      <c r="K6" s="54"/>
      <c r="L6" s="54"/>
      <c r="M6" s="54">
        <v>2.0833333333333332E-2</v>
      </c>
      <c r="N6" s="54">
        <v>2.0833333333333332E-2</v>
      </c>
      <c r="O6" s="54"/>
      <c r="P6" s="54"/>
      <c r="Q6" s="54"/>
      <c r="R6" s="54"/>
      <c r="S6" s="54"/>
      <c r="T6" s="54"/>
      <c r="U6" s="54"/>
      <c r="V6" s="55">
        <f>SUM(C6:U6)</f>
        <v>4.1666666666666664E-2</v>
      </c>
      <c r="W6" s="56">
        <v>1</v>
      </c>
      <c r="X6" s="57">
        <v>240300</v>
      </c>
      <c r="Y6" s="58">
        <f>+ROUND(X6/166.64,0)</f>
        <v>1442</v>
      </c>
      <c r="Z6" s="59">
        <f>+Y6*1.25</f>
        <v>1802.5</v>
      </c>
      <c r="AA6" s="60">
        <f>+Y6*1.25</f>
        <v>1802.5</v>
      </c>
      <c r="AB6" s="61">
        <f>+W6*AA6</f>
        <v>1802.5</v>
      </c>
      <c r="AC6" s="62">
        <v>1803</v>
      </c>
    </row>
    <row r="7" spans="1:29" ht="15" customHeight="1">
      <c r="A7" s="36">
        <v>2</v>
      </c>
      <c r="B7" s="53" t="s">
        <v>60</v>
      </c>
      <c r="C7" s="54">
        <v>4.1666666666666664E-2</v>
      </c>
      <c r="D7" s="54"/>
      <c r="E7" s="54"/>
      <c r="F7" s="54">
        <v>8.3333333333333329E-2</v>
      </c>
      <c r="G7" s="54"/>
      <c r="H7" s="54"/>
      <c r="I7" s="54">
        <v>8.3333333333333329E-2</v>
      </c>
      <c r="J7" s="54">
        <v>4.1666666666666664E-2</v>
      </c>
      <c r="K7" s="54"/>
      <c r="L7" s="54"/>
      <c r="M7" s="54"/>
      <c r="N7" s="54"/>
      <c r="O7" s="54"/>
      <c r="P7" s="54"/>
      <c r="Q7" s="54"/>
      <c r="R7" s="54"/>
      <c r="S7" s="54"/>
      <c r="T7" s="54"/>
      <c r="U7" s="54"/>
      <c r="V7" s="55">
        <f t="shared" ref="V7:V24" si="0">SUM(C7:U7)</f>
        <v>0.24999999999999997</v>
      </c>
      <c r="W7" s="56">
        <v>6</v>
      </c>
      <c r="X7" s="57">
        <v>253400</v>
      </c>
      <c r="Y7" s="58">
        <f t="shared" ref="Y7:Y24" si="1">+ROUND(X7/166.64,0)</f>
        <v>1521</v>
      </c>
      <c r="Z7" s="59">
        <f t="shared" ref="Z7:Z24" si="2">+Y7*1.25</f>
        <v>1901.25</v>
      </c>
      <c r="AA7" s="63">
        <f t="shared" ref="AA7:AA24" si="3">+Y7*1.25</f>
        <v>1901.25</v>
      </c>
      <c r="AB7" s="64">
        <f>+W7*AA7</f>
        <v>11407.5</v>
      </c>
      <c r="AC7" s="65">
        <v>11406</v>
      </c>
    </row>
    <row r="8" spans="1:29" ht="15" customHeight="1">
      <c r="A8" s="36">
        <v>3</v>
      </c>
      <c r="B8" s="53" t="s">
        <v>60</v>
      </c>
      <c r="C8" s="54"/>
      <c r="D8" s="54"/>
      <c r="E8" s="54"/>
      <c r="F8" s="54">
        <v>4.1666666666666664E-2</v>
      </c>
      <c r="G8" s="54"/>
      <c r="H8" s="54"/>
      <c r="I8" s="54">
        <v>4.1666666666666664E-2</v>
      </c>
      <c r="J8" s="54"/>
      <c r="K8" s="54"/>
      <c r="L8" s="54"/>
      <c r="M8" s="54"/>
      <c r="N8" s="54"/>
      <c r="O8" s="54"/>
      <c r="P8" s="54"/>
      <c r="Q8" s="54"/>
      <c r="R8" s="54"/>
      <c r="S8" s="54"/>
      <c r="T8" s="54"/>
      <c r="U8" s="54"/>
      <c r="V8" s="55">
        <f t="shared" si="0"/>
        <v>8.3333333333333329E-2</v>
      </c>
      <c r="W8" s="56">
        <v>2</v>
      </c>
      <c r="X8" s="57">
        <v>263100</v>
      </c>
      <c r="Y8" s="58">
        <f t="shared" si="1"/>
        <v>1579</v>
      </c>
      <c r="Z8" s="59">
        <f t="shared" si="2"/>
        <v>1973.75</v>
      </c>
      <c r="AA8" s="66">
        <f t="shared" si="3"/>
        <v>1973.75</v>
      </c>
      <c r="AB8" s="64">
        <f t="shared" ref="AB8:AB24" si="4">+W8*AA8</f>
        <v>3947.5</v>
      </c>
      <c r="AC8" s="65">
        <v>3948</v>
      </c>
    </row>
    <row r="9" spans="1:29" ht="15" customHeight="1">
      <c r="A9" s="36">
        <v>4</v>
      </c>
      <c r="B9" s="53" t="s">
        <v>60</v>
      </c>
      <c r="C9" s="54"/>
      <c r="D9" s="54"/>
      <c r="E9" s="54"/>
      <c r="F9" s="54"/>
      <c r="G9" s="54"/>
      <c r="H9" s="54"/>
      <c r="I9" s="54"/>
      <c r="J9" s="54"/>
      <c r="K9" s="54">
        <v>0.10416666666666667</v>
      </c>
      <c r="L9" s="54"/>
      <c r="M9" s="54"/>
      <c r="N9" s="54"/>
      <c r="O9" s="54"/>
      <c r="P9" s="54"/>
      <c r="Q9" s="54"/>
      <c r="R9" s="54"/>
      <c r="S9" s="54"/>
      <c r="T9" s="54"/>
      <c r="U9" s="54"/>
      <c r="V9" s="55">
        <f t="shared" si="0"/>
        <v>0.10416666666666667</v>
      </c>
      <c r="W9" s="56">
        <v>2.5</v>
      </c>
      <c r="X9" s="57">
        <v>296700</v>
      </c>
      <c r="Y9" s="58">
        <f t="shared" si="1"/>
        <v>1780</v>
      </c>
      <c r="Z9" s="59">
        <f t="shared" si="2"/>
        <v>2225</v>
      </c>
      <c r="AA9" s="66">
        <f t="shared" si="3"/>
        <v>2225</v>
      </c>
      <c r="AB9" s="64">
        <f t="shared" si="4"/>
        <v>5562.5</v>
      </c>
      <c r="AC9" s="65">
        <v>5563</v>
      </c>
    </row>
    <row r="10" spans="1:29" ht="15" customHeight="1">
      <c r="A10" s="36">
        <v>5</v>
      </c>
      <c r="B10" s="53" t="s">
        <v>60</v>
      </c>
      <c r="C10" s="54"/>
      <c r="D10" s="54"/>
      <c r="E10" s="54"/>
      <c r="F10" s="54"/>
      <c r="G10" s="54"/>
      <c r="H10" s="54"/>
      <c r="I10" s="54"/>
      <c r="J10" s="54"/>
      <c r="K10" s="54"/>
      <c r="L10" s="54"/>
      <c r="M10" s="54"/>
      <c r="N10" s="54">
        <v>2.0833333333333332E-2</v>
      </c>
      <c r="O10" s="54">
        <v>2.0833333333333332E-2</v>
      </c>
      <c r="P10" s="54"/>
      <c r="Q10" s="54">
        <v>2.0833333333333332E-2</v>
      </c>
      <c r="R10" s="54"/>
      <c r="S10" s="54"/>
      <c r="T10" s="54"/>
      <c r="U10" s="54"/>
      <c r="V10" s="55">
        <f t="shared" si="0"/>
        <v>6.25E-2</v>
      </c>
      <c r="W10" s="56">
        <v>1.5</v>
      </c>
      <c r="X10" s="57">
        <v>181100</v>
      </c>
      <c r="Y10" s="58">
        <f t="shared" si="1"/>
        <v>1087</v>
      </c>
      <c r="Z10" s="59">
        <f t="shared" si="2"/>
        <v>1358.75</v>
      </c>
      <c r="AA10" s="66">
        <f t="shared" si="3"/>
        <v>1358.75</v>
      </c>
      <c r="AB10" s="64">
        <f t="shared" si="4"/>
        <v>2038.125</v>
      </c>
      <c r="AC10" s="65">
        <v>2038</v>
      </c>
    </row>
    <row r="11" spans="1:29" ht="15" customHeight="1">
      <c r="A11" s="36">
        <v>6</v>
      </c>
      <c r="B11" s="53" t="s">
        <v>60</v>
      </c>
      <c r="C11" s="54"/>
      <c r="D11" s="54"/>
      <c r="E11" s="54"/>
      <c r="F11" s="54"/>
      <c r="G11" s="54"/>
      <c r="H11" s="54"/>
      <c r="I11" s="54"/>
      <c r="J11" s="54"/>
      <c r="K11" s="54"/>
      <c r="L11" s="54"/>
      <c r="M11" s="54"/>
      <c r="N11" s="54"/>
      <c r="O11" s="54"/>
      <c r="P11" s="54"/>
      <c r="Q11" s="54"/>
      <c r="R11" s="54"/>
      <c r="S11" s="54"/>
      <c r="T11" s="54"/>
      <c r="U11" s="54">
        <v>4.1666666666666664E-2</v>
      </c>
      <c r="V11" s="55">
        <f t="shared" si="0"/>
        <v>4.1666666666666664E-2</v>
      </c>
      <c r="W11" s="56">
        <v>1</v>
      </c>
      <c r="X11" s="57">
        <v>224900</v>
      </c>
      <c r="Y11" s="58">
        <f t="shared" si="1"/>
        <v>1350</v>
      </c>
      <c r="Z11" s="59">
        <f t="shared" si="2"/>
        <v>1687.5</v>
      </c>
      <c r="AA11" s="66">
        <f t="shared" si="3"/>
        <v>1687.5</v>
      </c>
      <c r="AB11" s="64">
        <f t="shared" si="4"/>
        <v>1687.5</v>
      </c>
      <c r="AC11" s="65">
        <v>1687</v>
      </c>
    </row>
    <row r="12" spans="1:29" ht="15" customHeight="1">
      <c r="A12" s="36">
        <v>7</v>
      </c>
      <c r="B12" s="53" t="s">
        <v>60</v>
      </c>
      <c r="C12" s="54"/>
      <c r="D12" s="54"/>
      <c r="E12" s="54"/>
      <c r="F12" s="54"/>
      <c r="G12" s="54"/>
      <c r="H12" s="54"/>
      <c r="I12" s="54"/>
      <c r="J12" s="54"/>
      <c r="K12" s="54">
        <v>6.25E-2</v>
      </c>
      <c r="L12" s="54"/>
      <c r="M12" s="54"/>
      <c r="N12" s="54"/>
      <c r="O12" s="54"/>
      <c r="P12" s="54"/>
      <c r="Q12" s="54"/>
      <c r="R12" s="54"/>
      <c r="S12" s="54"/>
      <c r="T12" s="54"/>
      <c r="U12" s="54"/>
      <c r="V12" s="55">
        <f t="shared" si="0"/>
        <v>6.25E-2</v>
      </c>
      <c r="W12" s="56">
        <v>1.5</v>
      </c>
      <c r="X12" s="57">
        <v>261000</v>
      </c>
      <c r="Y12" s="58">
        <f t="shared" si="1"/>
        <v>1566</v>
      </c>
      <c r="Z12" s="59">
        <f t="shared" si="2"/>
        <v>1957.5</v>
      </c>
      <c r="AA12" s="66">
        <f t="shared" si="3"/>
        <v>1957.5</v>
      </c>
      <c r="AB12" s="64">
        <f t="shared" si="4"/>
        <v>2936.25</v>
      </c>
      <c r="AC12" s="65">
        <v>2936</v>
      </c>
    </row>
    <row r="13" spans="1:29" ht="15" customHeight="1">
      <c r="A13" s="36">
        <v>8</v>
      </c>
      <c r="B13" s="53" t="s">
        <v>60</v>
      </c>
      <c r="C13" s="54"/>
      <c r="D13" s="54"/>
      <c r="E13" s="54"/>
      <c r="F13" s="54"/>
      <c r="G13" s="54"/>
      <c r="H13" s="54"/>
      <c r="I13" s="54">
        <v>8.3333333333333329E-2</v>
      </c>
      <c r="J13" s="54"/>
      <c r="K13" s="54"/>
      <c r="L13" s="54"/>
      <c r="M13" s="54">
        <v>2.0833333333333332E-2</v>
      </c>
      <c r="N13" s="54"/>
      <c r="O13" s="54">
        <v>2.0833333333333332E-2</v>
      </c>
      <c r="P13" s="54"/>
      <c r="Q13" s="54"/>
      <c r="R13" s="54"/>
      <c r="S13" s="54"/>
      <c r="T13" s="54"/>
      <c r="U13" s="54"/>
      <c r="V13" s="55">
        <f t="shared" si="0"/>
        <v>0.12499999999999999</v>
      </c>
      <c r="W13" s="56">
        <v>3</v>
      </c>
      <c r="X13" s="57">
        <v>188500</v>
      </c>
      <c r="Y13" s="58">
        <f t="shared" si="1"/>
        <v>1131</v>
      </c>
      <c r="Z13" s="59">
        <f t="shared" si="2"/>
        <v>1413.75</v>
      </c>
      <c r="AA13" s="66">
        <f t="shared" si="3"/>
        <v>1413.75</v>
      </c>
      <c r="AB13" s="64">
        <f t="shared" si="4"/>
        <v>4241.25</v>
      </c>
      <c r="AC13" s="65">
        <v>4241</v>
      </c>
    </row>
    <row r="14" spans="1:29" ht="15" customHeight="1">
      <c r="A14" s="36">
        <v>9</v>
      </c>
      <c r="B14" s="53" t="s">
        <v>60</v>
      </c>
      <c r="C14" s="54"/>
      <c r="D14" s="54"/>
      <c r="E14" s="54"/>
      <c r="F14" s="54"/>
      <c r="G14" s="54"/>
      <c r="H14" s="54">
        <v>4.1666666666666664E-2</v>
      </c>
      <c r="I14" s="54"/>
      <c r="J14" s="54"/>
      <c r="K14" s="54">
        <v>6.25E-2</v>
      </c>
      <c r="L14" s="54"/>
      <c r="M14" s="54"/>
      <c r="N14" s="54"/>
      <c r="O14" s="54"/>
      <c r="P14" s="54"/>
      <c r="Q14" s="54"/>
      <c r="R14" s="54"/>
      <c r="S14" s="54"/>
      <c r="T14" s="54"/>
      <c r="U14" s="54"/>
      <c r="V14" s="55">
        <f t="shared" si="0"/>
        <v>0.10416666666666666</v>
      </c>
      <c r="W14" s="56">
        <v>2.5</v>
      </c>
      <c r="X14" s="57">
        <v>229600</v>
      </c>
      <c r="Y14" s="58">
        <f t="shared" si="1"/>
        <v>1378</v>
      </c>
      <c r="Z14" s="59">
        <f t="shared" si="2"/>
        <v>1722.5</v>
      </c>
      <c r="AA14" s="67">
        <f t="shared" si="3"/>
        <v>1722.5</v>
      </c>
      <c r="AB14" s="64">
        <f t="shared" si="4"/>
        <v>4306.25</v>
      </c>
      <c r="AC14" s="65">
        <v>4306</v>
      </c>
    </row>
    <row r="15" spans="1:29" ht="15" customHeight="1">
      <c r="A15" s="36">
        <v>10</v>
      </c>
      <c r="B15" s="53" t="s">
        <v>60</v>
      </c>
      <c r="C15" s="54"/>
      <c r="D15" s="54"/>
      <c r="E15" s="54"/>
      <c r="F15" s="54"/>
      <c r="G15" s="54">
        <v>4.1666666666666664E-2</v>
      </c>
      <c r="H15" s="54"/>
      <c r="I15" s="54"/>
      <c r="J15" s="54"/>
      <c r="K15" s="54">
        <v>4.1666666666666664E-2</v>
      </c>
      <c r="L15" s="54"/>
      <c r="M15" s="54"/>
      <c r="N15" s="54"/>
      <c r="O15" s="54"/>
      <c r="P15" s="54"/>
      <c r="Q15" s="54"/>
      <c r="R15" s="54"/>
      <c r="S15" s="54"/>
      <c r="T15" s="54"/>
      <c r="U15" s="54"/>
      <c r="V15" s="55">
        <f t="shared" si="0"/>
        <v>8.3333333333333329E-2</v>
      </c>
      <c r="W15" s="56">
        <v>2</v>
      </c>
      <c r="X15" s="57">
        <v>258100</v>
      </c>
      <c r="Y15" s="58">
        <f t="shared" si="1"/>
        <v>1549</v>
      </c>
      <c r="Z15" s="59">
        <f t="shared" si="2"/>
        <v>1936.25</v>
      </c>
      <c r="AA15" s="429">
        <f t="shared" si="3"/>
        <v>1936.25</v>
      </c>
      <c r="AB15" s="64">
        <f t="shared" si="4"/>
        <v>3872.5</v>
      </c>
      <c r="AC15" s="65">
        <v>3872</v>
      </c>
    </row>
    <row r="16" spans="1:29" ht="15" customHeight="1">
      <c r="A16" s="36">
        <v>11</v>
      </c>
      <c r="B16" s="53" t="s">
        <v>60</v>
      </c>
      <c r="C16" s="54"/>
      <c r="D16" s="54"/>
      <c r="E16" s="54"/>
      <c r="F16" s="54"/>
      <c r="G16" s="54"/>
      <c r="H16" s="54"/>
      <c r="I16" s="54"/>
      <c r="J16" s="54"/>
      <c r="K16" s="54"/>
      <c r="L16" s="54"/>
      <c r="M16" s="54"/>
      <c r="N16" s="54"/>
      <c r="O16" s="54"/>
      <c r="P16" s="54"/>
      <c r="Q16" s="54">
        <v>0.10416666666666667</v>
      </c>
      <c r="R16" s="54"/>
      <c r="S16" s="54"/>
      <c r="T16" s="54"/>
      <c r="U16" s="54"/>
      <c r="V16" s="55">
        <f t="shared" si="0"/>
        <v>0.10416666666666667</v>
      </c>
      <c r="W16" s="56">
        <v>2.5</v>
      </c>
      <c r="X16" s="57">
        <v>180100</v>
      </c>
      <c r="Y16" s="58">
        <f t="shared" si="1"/>
        <v>1081</v>
      </c>
      <c r="Z16" s="59">
        <f t="shared" si="2"/>
        <v>1351.25</v>
      </c>
      <c r="AA16" s="429">
        <f t="shared" si="3"/>
        <v>1351.25</v>
      </c>
      <c r="AB16" s="64">
        <f t="shared" si="4"/>
        <v>3378.125</v>
      </c>
      <c r="AC16" s="65">
        <v>3378</v>
      </c>
    </row>
    <row r="17" spans="1:29" ht="15" customHeight="1">
      <c r="A17" s="36">
        <v>12</v>
      </c>
      <c r="B17" s="53" t="s">
        <v>60</v>
      </c>
      <c r="C17" s="54"/>
      <c r="D17" s="54"/>
      <c r="E17" s="54"/>
      <c r="F17" s="54"/>
      <c r="G17" s="54"/>
      <c r="H17" s="54">
        <v>4.1666666666666664E-2</v>
      </c>
      <c r="I17" s="54"/>
      <c r="J17" s="54"/>
      <c r="K17" s="54"/>
      <c r="L17" s="54"/>
      <c r="M17" s="54"/>
      <c r="N17" s="54"/>
      <c r="O17" s="54"/>
      <c r="P17" s="54"/>
      <c r="Q17" s="54"/>
      <c r="R17" s="54"/>
      <c r="S17" s="54"/>
      <c r="T17" s="54"/>
      <c r="U17" s="54"/>
      <c r="V17" s="55">
        <f t="shared" si="0"/>
        <v>4.1666666666666664E-2</v>
      </c>
      <c r="W17" s="56">
        <v>1</v>
      </c>
      <c r="X17" s="57">
        <v>192100</v>
      </c>
      <c r="Y17" s="58">
        <f t="shared" si="1"/>
        <v>1153</v>
      </c>
      <c r="Z17" s="59">
        <f t="shared" si="2"/>
        <v>1441.25</v>
      </c>
      <c r="AA17" s="429">
        <f t="shared" si="3"/>
        <v>1441.25</v>
      </c>
      <c r="AB17" s="64">
        <f t="shared" si="4"/>
        <v>1441.25</v>
      </c>
      <c r="AC17" s="65">
        <v>1441</v>
      </c>
    </row>
    <row r="18" spans="1:29" ht="15" customHeight="1">
      <c r="A18" s="36">
        <v>13</v>
      </c>
      <c r="B18" s="53" t="s">
        <v>60</v>
      </c>
      <c r="C18" s="54"/>
      <c r="D18" s="54"/>
      <c r="E18" s="54"/>
      <c r="F18" s="54">
        <v>6.25E-2</v>
      </c>
      <c r="G18" s="54"/>
      <c r="H18" s="54">
        <v>4.1666666666666664E-2</v>
      </c>
      <c r="I18" s="54">
        <v>8.3333333333333329E-2</v>
      </c>
      <c r="J18" s="54"/>
      <c r="K18" s="54">
        <v>2.0833333333333332E-2</v>
      </c>
      <c r="L18" s="54">
        <v>2.0833333333333332E-2</v>
      </c>
      <c r="M18" s="54"/>
      <c r="N18" s="54"/>
      <c r="O18" s="54"/>
      <c r="P18" s="54"/>
      <c r="Q18" s="54"/>
      <c r="R18" s="54"/>
      <c r="S18" s="54"/>
      <c r="T18" s="54"/>
      <c r="U18" s="54"/>
      <c r="V18" s="55">
        <f t="shared" si="0"/>
        <v>0.22916666666666669</v>
      </c>
      <c r="W18" s="56">
        <v>5.5</v>
      </c>
      <c r="X18" s="57">
        <v>172700</v>
      </c>
      <c r="Y18" s="58">
        <f t="shared" si="1"/>
        <v>1036</v>
      </c>
      <c r="Z18" s="59">
        <f t="shared" si="2"/>
        <v>1295</v>
      </c>
      <c r="AA18" s="429">
        <f t="shared" si="3"/>
        <v>1295</v>
      </c>
      <c r="AB18" s="64">
        <f t="shared" si="4"/>
        <v>7122.5</v>
      </c>
      <c r="AC18" s="65">
        <v>7123</v>
      </c>
    </row>
    <row r="19" spans="1:29" ht="15" customHeight="1">
      <c r="A19" s="36">
        <v>14</v>
      </c>
      <c r="B19" s="53" t="s">
        <v>60</v>
      </c>
      <c r="C19" s="54"/>
      <c r="D19" s="54"/>
      <c r="E19" s="54"/>
      <c r="F19" s="54"/>
      <c r="G19" s="54">
        <v>2.0833333333333332E-2</v>
      </c>
      <c r="H19" s="54"/>
      <c r="I19" s="54"/>
      <c r="J19" s="54"/>
      <c r="K19" s="54"/>
      <c r="L19" s="54"/>
      <c r="M19" s="54"/>
      <c r="N19" s="54"/>
      <c r="O19" s="54"/>
      <c r="P19" s="54"/>
      <c r="Q19" s="54"/>
      <c r="R19" s="54"/>
      <c r="S19" s="54"/>
      <c r="T19" s="54">
        <v>2.0833333333333332E-2</v>
      </c>
      <c r="U19" s="54">
        <v>2.0833333333333332E-2</v>
      </c>
      <c r="V19" s="55">
        <f t="shared" si="0"/>
        <v>6.25E-2</v>
      </c>
      <c r="W19" s="56">
        <v>1.5</v>
      </c>
      <c r="X19" s="57">
        <v>167100</v>
      </c>
      <c r="Y19" s="58">
        <f t="shared" si="1"/>
        <v>1003</v>
      </c>
      <c r="Z19" s="59">
        <f t="shared" si="2"/>
        <v>1253.75</v>
      </c>
      <c r="AA19" s="429">
        <f t="shared" si="3"/>
        <v>1253.75</v>
      </c>
      <c r="AB19" s="64">
        <f t="shared" si="4"/>
        <v>1880.625</v>
      </c>
      <c r="AC19" s="65">
        <v>1880</v>
      </c>
    </row>
    <row r="20" spans="1:29" ht="15" customHeight="1">
      <c r="A20" s="36">
        <v>15</v>
      </c>
      <c r="B20" s="53" t="s">
        <v>60</v>
      </c>
      <c r="C20" s="54"/>
      <c r="D20" s="54"/>
      <c r="E20" s="54"/>
      <c r="F20" s="54"/>
      <c r="G20" s="54"/>
      <c r="H20" s="54"/>
      <c r="I20" s="54"/>
      <c r="J20" s="54">
        <v>8.3333333333333329E-2</v>
      </c>
      <c r="K20" s="54"/>
      <c r="L20" s="54">
        <v>6.25E-2</v>
      </c>
      <c r="M20" s="54"/>
      <c r="N20" s="54">
        <v>2.0833333333333332E-2</v>
      </c>
      <c r="O20" s="54"/>
      <c r="P20" s="54">
        <v>2.0833333333333332E-2</v>
      </c>
      <c r="Q20" s="54"/>
      <c r="R20" s="54"/>
      <c r="S20" s="54"/>
      <c r="T20" s="54"/>
      <c r="U20" s="54"/>
      <c r="V20" s="55">
        <f t="shared" si="0"/>
        <v>0.1875</v>
      </c>
      <c r="W20" s="56">
        <v>4.5</v>
      </c>
      <c r="X20" s="57">
        <v>176500</v>
      </c>
      <c r="Y20" s="58">
        <f t="shared" si="1"/>
        <v>1059</v>
      </c>
      <c r="Z20" s="59">
        <f t="shared" si="2"/>
        <v>1323.75</v>
      </c>
      <c r="AA20" s="429">
        <f t="shared" si="3"/>
        <v>1323.75</v>
      </c>
      <c r="AB20" s="64">
        <f t="shared" si="4"/>
        <v>5956.875</v>
      </c>
      <c r="AC20" s="65">
        <v>5957</v>
      </c>
    </row>
    <row r="21" spans="1:29" ht="15" customHeight="1">
      <c r="A21" s="36">
        <v>16</v>
      </c>
      <c r="B21" s="53" t="s">
        <v>60</v>
      </c>
      <c r="C21" s="54">
        <v>2.0833333333333332E-2</v>
      </c>
      <c r="D21" s="54"/>
      <c r="E21" s="54">
        <v>2.0833333333333332E-2</v>
      </c>
      <c r="F21" s="54"/>
      <c r="G21" s="54"/>
      <c r="H21" s="54">
        <v>2.0833333333333332E-2</v>
      </c>
      <c r="I21" s="54"/>
      <c r="J21" s="54"/>
      <c r="K21" s="54"/>
      <c r="L21" s="54"/>
      <c r="M21" s="54">
        <v>2.0833333333333332E-2</v>
      </c>
      <c r="N21" s="54"/>
      <c r="O21" s="54"/>
      <c r="P21" s="54"/>
      <c r="Q21" s="54"/>
      <c r="R21" s="54"/>
      <c r="S21" s="54"/>
      <c r="T21" s="54">
        <v>6.25E-2</v>
      </c>
      <c r="U21" s="54"/>
      <c r="V21" s="55">
        <f t="shared" si="0"/>
        <v>0.14583333333333331</v>
      </c>
      <c r="W21" s="56">
        <v>3.5</v>
      </c>
      <c r="X21" s="57">
        <v>234000</v>
      </c>
      <c r="Y21" s="58">
        <f t="shared" si="1"/>
        <v>1404</v>
      </c>
      <c r="Z21" s="59">
        <f t="shared" si="2"/>
        <v>1755</v>
      </c>
      <c r="AA21" s="429">
        <f t="shared" si="3"/>
        <v>1755</v>
      </c>
      <c r="AB21" s="64">
        <f t="shared" si="4"/>
        <v>6142.5</v>
      </c>
      <c r="AC21" s="65">
        <v>6143</v>
      </c>
    </row>
    <row r="22" spans="1:29" ht="15" customHeight="1">
      <c r="A22" s="36">
        <v>17</v>
      </c>
      <c r="B22" s="53" t="s">
        <v>60</v>
      </c>
      <c r="C22" s="54"/>
      <c r="D22" s="54">
        <v>8.3333333333333329E-2</v>
      </c>
      <c r="E22" s="54"/>
      <c r="F22" s="54"/>
      <c r="G22" s="54"/>
      <c r="H22" s="54"/>
      <c r="I22" s="54"/>
      <c r="J22" s="54"/>
      <c r="K22" s="54"/>
      <c r="L22" s="54"/>
      <c r="M22" s="54"/>
      <c r="N22" s="54"/>
      <c r="O22" s="54"/>
      <c r="P22" s="54"/>
      <c r="Q22" s="54"/>
      <c r="R22" s="54"/>
      <c r="S22" s="54"/>
      <c r="T22" s="54"/>
      <c r="U22" s="54"/>
      <c r="V22" s="55">
        <f t="shared" si="0"/>
        <v>8.3333333333333329E-2</v>
      </c>
      <c r="W22" s="56">
        <v>2</v>
      </c>
      <c r="X22" s="57">
        <v>227100</v>
      </c>
      <c r="Y22" s="58">
        <f t="shared" si="1"/>
        <v>1363</v>
      </c>
      <c r="Z22" s="59">
        <f t="shared" si="2"/>
        <v>1703.75</v>
      </c>
      <c r="AA22" s="429">
        <f t="shared" si="3"/>
        <v>1703.75</v>
      </c>
      <c r="AB22" s="64">
        <f t="shared" si="4"/>
        <v>3407.5</v>
      </c>
      <c r="AC22" s="65">
        <v>3408</v>
      </c>
    </row>
    <row r="23" spans="1:29" ht="15" customHeight="1">
      <c r="A23" s="36">
        <v>18</v>
      </c>
      <c r="B23" s="53" t="s">
        <v>60</v>
      </c>
      <c r="C23" s="54"/>
      <c r="D23" s="54"/>
      <c r="E23" s="54"/>
      <c r="F23" s="54"/>
      <c r="G23" s="54"/>
      <c r="H23" s="54"/>
      <c r="I23" s="54"/>
      <c r="J23" s="54"/>
      <c r="K23" s="54"/>
      <c r="L23" s="54">
        <v>4.1666666666666664E-2</v>
      </c>
      <c r="M23" s="54"/>
      <c r="N23" s="54"/>
      <c r="O23" s="54"/>
      <c r="P23" s="54"/>
      <c r="Q23" s="54">
        <v>2.0833333333333332E-2</v>
      </c>
      <c r="R23" s="54"/>
      <c r="S23" s="54"/>
      <c r="T23" s="54"/>
      <c r="U23" s="54"/>
      <c r="V23" s="55">
        <f t="shared" si="0"/>
        <v>6.25E-2</v>
      </c>
      <c r="W23" s="56">
        <v>1.5</v>
      </c>
      <c r="X23" s="57">
        <v>254700</v>
      </c>
      <c r="Y23" s="58">
        <f t="shared" si="1"/>
        <v>1528</v>
      </c>
      <c r="Z23" s="59">
        <f t="shared" si="2"/>
        <v>1910</v>
      </c>
      <c r="AA23" s="429">
        <f t="shared" si="3"/>
        <v>1910</v>
      </c>
      <c r="AB23" s="64">
        <f t="shared" si="4"/>
        <v>2865</v>
      </c>
      <c r="AC23" s="65">
        <v>2865</v>
      </c>
    </row>
    <row r="24" spans="1:29" ht="15" customHeight="1" thickBot="1">
      <c r="A24" s="36">
        <v>19</v>
      </c>
      <c r="B24" s="53" t="s">
        <v>60</v>
      </c>
      <c r="C24" s="54"/>
      <c r="D24" s="54"/>
      <c r="E24" s="54"/>
      <c r="F24" s="54"/>
      <c r="G24" s="54"/>
      <c r="H24" s="54"/>
      <c r="I24" s="54"/>
      <c r="J24" s="54"/>
      <c r="K24" s="54"/>
      <c r="L24" s="54"/>
      <c r="M24" s="54"/>
      <c r="N24" s="54"/>
      <c r="O24" s="54"/>
      <c r="P24" s="54"/>
      <c r="Q24" s="54"/>
      <c r="R24" s="54"/>
      <c r="S24" s="54">
        <v>8.3333333333333329E-2</v>
      </c>
      <c r="T24" s="54"/>
      <c r="U24" s="54"/>
      <c r="V24" s="55">
        <f t="shared" si="0"/>
        <v>8.3333333333333329E-2</v>
      </c>
      <c r="W24" s="56">
        <v>2</v>
      </c>
      <c r="X24" s="57">
        <v>184300</v>
      </c>
      <c r="Y24" s="58">
        <f t="shared" si="1"/>
        <v>1106</v>
      </c>
      <c r="Z24" s="59">
        <f t="shared" si="2"/>
        <v>1382.5</v>
      </c>
      <c r="AA24" s="430">
        <f t="shared" si="3"/>
        <v>1382.5</v>
      </c>
      <c r="AB24" s="68">
        <f t="shared" si="4"/>
        <v>2765</v>
      </c>
      <c r="AC24" s="69">
        <v>2765</v>
      </c>
    </row>
    <row r="25" spans="1:29">
      <c r="W25" s="70"/>
      <c r="AA25" s="37"/>
    </row>
  </sheetData>
  <mergeCells count="1">
    <mergeCell ref="AA4:AB4"/>
  </mergeCells>
  <phoneticPr fontId="11"/>
  <pageMargins left="0" right="0" top="0.74803149606299213" bottom="0.74803149606299213" header="0.31496062992125984" footer="0.31496062992125984"/>
  <pageSetup paperSize="9" scale="7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41"/>
  <sheetViews>
    <sheetView view="pageBreakPreview" zoomScaleNormal="100" zoomScaleSheetLayoutView="100" workbookViewId="0"/>
  </sheetViews>
  <sheetFormatPr defaultColWidth="8.75" defaultRowHeight="13.5"/>
  <cols>
    <col min="1" max="1" width="5.375" style="1" customWidth="1"/>
    <col min="2" max="2" width="18.875" style="1" customWidth="1"/>
    <col min="3" max="3" width="20.5" style="1" customWidth="1"/>
    <col min="4" max="4" width="15.375" style="1" customWidth="1"/>
    <col min="5" max="5" width="20.875" style="1" customWidth="1"/>
    <col min="6" max="6" width="8.625" style="5" customWidth="1"/>
    <col min="7" max="7" width="9.5" style="6" customWidth="1"/>
    <col min="8" max="8" width="11.375" style="1" customWidth="1"/>
    <col min="9" max="9" width="9.75" style="7" customWidth="1"/>
    <col min="10" max="16384" width="8.75" style="1"/>
  </cols>
  <sheetData>
    <row r="1" spans="1:9" ht="17.25">
      <c r="B1" s="517" t="s">
        <v>8</v>
      </c>
      <c r="C1" s="518"/>
      <c r="D1" s="518"/>
      <c r="E1" s="518"/>
      <c r="F1" s="518"/>
      <c r="G1" s="518"/>
      <c r="H1" s="518"/>
      <c r="I1" s="2"/>
    </row>
    <row r="2" spans="1:9" ht="15" thickBot="1">
      <c r="B2" s="3" t="s">
        <v>2</v>
      </c>
      <c r="C2" s="31"/>
      <c r="D2" s="4"/>
      <c r="E2" s="4"/>
      <c r="H2" s="6"/>
    </row>
    <row r="3" spans="1:9" ht="14.25">
      <c r="B3" s="3"/>
      <c r="C3" s="4"/>
      <c r="D3" s="4"/>
      <c r="E3" s="4"/>
      <c r="H3" s="6"/>
    </row>
    <row r="4" spans="1:9" ht="14.25">
      <c r="A4" s="227" t="s">
        <v>215</v>
      </c>
      <c r="B4" s="3"/>
      <c r="C4" s="4"/>
      <c r="D4" s="4"/>
      <c r="E4" s="4"/>
      <c r="H4" s="6"/>
    </row>
    <row r="5" spans="1:9" ht="14.25">
      <c r="A5" s="227" t="s">
        <v>214</v>
      </c>
      <c r="B5" s="3"/>
      <c r="C5" s="4"/>
      <c r="D5" s="4"/>
      <c r="E5" s="4"/>
      <c r="H5" s="6"/>
    </row>
    <row r="6" spans="1:9" ht="15" thickBot="1">
      <c r="A6" s="227"/>
      <c r="B6" s="3"/>
      <c r="C6" s="4"/>
      <c r="D6" s="4"/>
      <c r="E6" s="4"/>
      <c r="H6" s="6"/>
    </row>
    <row r="7" spans="1:9" ht="20.100000000000001" customHeight="1">
      <c r="A7" s="8" t="s">
        <v>3</v>
      </c>
      <c r="B7" s="85" t="s">
        <v>108</v>
      </c>
      <c r="C7" s="9" t="s">
        <v>10</v>
      </c>
      <c r="D7" s="9" t="s">
        <v>9</v>
      </c>
      <c r="E7" s="9" t="s">
        <v>4</v>
      </c>
      <c r="F7" s="265" t="s">
        <v>5</v>
      </c>
      <c r="G7" s="10" t="s">
        <v>6</v>
      </c>
      <c r="H7" s="10" t="s">
        <v>0</v>
      </c>
      <c r="I7" s="266" t="s">
        <v>7</v>
      </c>
    </row>
    <row r="8" spans="1:9" ht="20.100000000000001" customHeight="1">
      <c r="A8" s="11">
        <v>1</v>
      </c>
      <c r="B8" s="12"/>
      <c r="C8" s="13"/>
      <c r="D8" s="13"/>
      <c r="E8" s="13"/>
      <c r="F8" s="14"/>
      <c r="G8" s="15"/>
      <c r="H8" s="16"/>
      <c r="I8" s="17"/>
    </row>
    <row r="9" spans="1:9" ht="20.100000000000001" customHeight="1">
      <c r="A9" s="11">
        <v>2</v>
      </c>
      <c r="B9" s="12"/>
      <c r="C9" s="32"/>
      <c r="D9" s="32"/>
      <c r="E9" s="13"/>
      <c r="F9" s="14"/>
      <c r="G9" s="15"/>
      <c r="H9" s="16"/>
      <c r="I9" s="17"/>
    </row>
    <row r="10" spans="1:9" ht="20.100000000000001" customHeight="1">
      <c r="A10" s="11">
        <v>3</v>
      </c>
      <c r="B10" s="12"/>
      <c r="C10" s="32"/>
      <c r="D10" s="32"/>
      <c r="E10" s="13"/>
      <c r="F10" s="14"/>
      <c r="G10" s="15"/>
      <c r="H10" s="16"/>
      <c r="I10" s="17"/>
    </row>
    <row r="11" spans="1:9" ht="20.100000000000001" customHeight="1">
      <c r="A11" s="11">
        <v>4</v>
      </c>
      <c r="B11" s="12"/>
      <c r="C11" s="32"/>
      <c r="D11" s="32"/>
      <c r="E11" s="13"/>
      <c r="F11" s="14"/>
      <c r="G11" s="15"/>
      <c r="H11" s="16"/>
      <c r="I11" s="17"/>
    </row>
    <row r="12" spans="1:9" ht="20.100000000000001" customHeight="1">
      <c r="A12" s="11">
        <v>5</v>
      </c>
      <c r="B12" s="12"/>
      <c r="C12" s="32"/>
      <c r="D12" s="32"/>
      <c r="E12" s="13"/>
      <c r="F12" s="14"/>
      <c r="G12" s="15"/>
      <c r="H12" s="16"/>
      <c r="I12" s="17"/>
    </row>
    <row r="13" spans="1:9" ht="20.100000000000001" customHeight="1">
      <c r="A13" s="11"/>
      <c r="B13" s="12"/>
      <c r="C13" s="13"/>
      <c r="D13" s="13"/>
      <c r="E13" s="13"/>
      <c r="F13" s="14"/>
      <c r="G13" s="15"/>
      <c r="H13" s="16"/>
      <c r="I13" s="17"/>
    </row>
    <row r="14" spans="1:9" ht="20.100000000000001" customHeight="1">
      <c r="A14" s="11"/>
      <c r="B14" s="12"/>
      <c r="C14" s="13"/>
      <c r="D14" s="13"/>
      <c r="E14" s="13"/>
      <c r="F14" s="14"/>
      <c r="G14" s="15"/>
      <c r="H14" s="16"/>
      <c r="I14" s="17"/>
    </row>
    <row r="15" spans="1:9" ht="20.100000000000001" customHeight="1">
      <c r="A15" s="11"/>
      <c r="B15" s="12"/>
      <c r="C15" s="13"/>
      <c r="D15" s="13"/>
      <c r="E15" s="13"/>
      <c r="F15" s="14"/>
      <c r="G15" s="15"/>
      <c r="H15" s="16"/>
      <c r="I15" s="17"/>
    </row>
    <row r="16" spans="1:9" ht="20.100000000000001" customHeight="1">
      <c r="A16" s="11"/>
      <c r="B16" s="12"/>
      <c r="C16" s="13"/>
      <c r="D16" s="13"/>
      <c r="E16" s="13"/>
      <c r="F16" s="14"/>
      <c r="G16" s="15"/>
      <c r="H16" s="16"/>
      <c r="I16" s="17"/>
    </row>
    <row r="17" spans="1:9" ht="20.100000000000001" customHeight="1">
      <c r="A17" s="11"/>
      <c r="B17" s="12"/>
      <c r="C17" s="32"/>
      <c r="D17" s="32"/>
      <c r="E17" s="13"/>
      <c r="F17" s="14"/>
      <c r="G17" s="15"/>
      <c r="H17" s="16"/>
      <c r="I17" s="17"/>
    </row>
    <row r="18" spans="1:9" ht="20.100000000000001" customHeight="1">
      <c r="A18" s="11"/>
      <c r="B18" s="12"/>
      <c r="C18" s="32"/>
      <c r="D18" s="32"/>
      <c r="E18" s="13"/>
      <c r="F18" s="14"/>
      <c r="G18" s="15"/>
      <c r="H18" s="16"/>
      <c r="I18" s="17"/>
    </row>
    <row r="19" spans="1:9" ht="20.100000000000001" customHeight="1">
      <c r="A19" s="11"/>
      <c r="B19" s="12"/>
      <c r="C19" s="32"/>
      <c r="D19" s="32"/>
      <c r="E19" s="13"/>
      <c r="F19" s="14"/>
      <c r="G19" s="15"/>
      <c r="H19" s="16"/>
      <c r="I19" s="17"/>
    </row>
    <row r="20" spans="1:9" ht="20.100000000000001" customHeight="1">
      <c r="A20" s="11"/>
      <c r="B20" s="12"/>
      <c r="C20" s="32"/>
      <c r="D20" s="32"/>
      <c r="E20" s="13"/>
      <c r="F20" s="14"/>
      <c r="G20" s="15"/>
      <c r="H20" s="16"/>
      <c r="I20" s="17"/>
    </row>
    <row r="21" spans="1:9" ht="20.100000000000001" customHeight="1">
      <c r="A21" s="11"/>
      <c r="B21" s="12"/>
      <c r="C21" s="13"/>
      <c r="D21" s="13"/>
      <c r="E21" s="13"/>
      <c r="F21" s="14"/>
      <c r="G21" s="15"/>
      <c r="H21" s="16"/>
      <c r="I21" s="17"/>
    </row>
    <row r="22" spans="1:9" ht="20.100000000000001" customHeight="1">
      <c r="A22" s="11"/>
      <c r="B22" s="12"/>
      <c r="C22" s="13"/>
      <c r="D22" s="13"/>
      <c r="E22" s="13"/>
      <c r="F22" s="14"/>
      <c r="G22" s="15"/>
      <c r="H22" s="16"/>
      <c r="I22" s="17"/>
    </row>
    <row r="23" spans="1:9" ht="20.100000000000001" customHeight="1">
      <c r="A23" s="11"/>
      <c r="B23" s="12"/>
      <c r="C23" s="13"/>
      <c r="D23" s="13"/>
      <c r="E23" s="13"/>
      <c r="F23" s="14"/>
      <c r="G23" s="15"/>
      <c r="H23" s="16"/>
      <c r="I23" s="17"/>
    </row>
    <row r="24" spans="1:9" ht="20.100000000000001" customHeight="1">
      <c r="A24" s="11"/>
      <c r="B24" s="12"/>
      <c r="C24" s="13"/>
      <c r="D24" s="13"/>
      <c r="E24" s="13"/>
      <c r="F24" s="14"/>
      <c r="G24" s="15"/>
      <c r="H24" s="16"/>
      <c r="I24" s="17"/>
    </row>
    <row r="25" spans="1:9" ht="20.100000000000001" customHeight="1">
      <c r="A25" s="11"/>
      <c r="B25" s="12"/>
      <c r="C25" s="32"/>
      <c r="D25" s="32"/>
      <c r="E25" s="13"/>
      <c r="F25" s="14"/>
      <c r="G25" s="15"/>
      <c r="H25" s="16"/>
      <c r="I25" s="17"/>
    </row>
    <row r="26" spans="1:9" ht="20.100000000000001" customHeight="1">
      <c r="A26" s="11"/>
      <c r="B26" s="12"/>
      <c r="C26" s="32"/>
      <c r="D26" s="32"/>
      <c r="E26" s="13"/>
      <c r="F26" s="14"/>
      <c r="G26" s="15"/>
      <c r="H26" s="16"/>
      <c r="I26" s="17"/>
    </row>
    <row r="27" spans="1:9" ht="20.100000000000001" customHeight="1">
      <c r="A27" s="11"/>
      <c r="B27" s="12"/>
      <c r="C27" s="32"/>
      <c r="D27" s="32"/>
      <c r="E27" s="13"/>
      <c r="F27" s="14"/>
      <c r="G27" s="15"/>
      <c r="H27" s="16"/>
      <c r="I27" s="17"/>
    </row>
    <row r="28" spans="1:9" ht="20.100000000000001" customHeight="1">
      <c r="A28" s="11"/>
      <c r="B28" s="12"/>
      <c r="C28" s="32"/>
      <c r="D28" s="32"/>
      <c r="E28" s="13"/>
      <c r="F28" s="14"/>
      <c r="G28" s="15"/>
      <c r="H28" s="16"/>
      <c r="I28" s="17"/>
    </row>
    <row r="29" spans="1:9" ht="20.100000000000001" customHeight="1">
      <c r="A29" s="11"/>
      <c r="B29" s="12"/>
      <c r="C29" s="13"/>
      <c r="D29" s="13"/>
      <c r="E29" s="13"/>
      <c r="F29" s="14"/>
      <c r="G29" s="15"/>
      <c r="H29" s="16"/>
      <c r="I29" s="17"/>
    </row>
    <row r="30" spans="1:9" ht="20.100000000000001" customHeight="1">
      <c r="A30" s="11"/>
      <c r="B30" s="12"/>
      <c r="C30" s="13"/>
      <c r="D30" s="13"/>
      <c r="E30" s="13"/>
      <c r="F30" s="14"/>
      <c r="G30" s="15"/>
      <c r="H30" s="16"/>
      <c r="I30" s="17"/>
    </row>
    <row r="31" spans="1:9" ht="20.100000000000001" customHeight="1">
      <c r="A31" s="11"/>
      <c r="B31" s="12"/>
      <c r="C31" s="13"/>
      <c r="D31" s="13"/>
      <c r="E31" s="13"/>
      <c r="F31" s="14"/>
      <c r="G31" s="15"/>
      <c r="H31" s="16"/>
      <c r="I31" s="17"/>
    </row>
    <row r="32" spans="1:9" ht="20.100000000000001" customHeight="1">
      <c r="A32" s="11"/>
      <c r="B32" s="12"/>
      <c r="C32" s="13"/>
      <c r="D32" s="13"/>
      <c r="E32" s="13"/>
      <c r="F32" s="14"/>
      <c r="G32" s="15"/>
      <c r="H32" s="16"/>
      <c r="I32" s="17"/>
    </row>
    <row r="33" spans="1:9" ht="20.100000000000001" customHeight="1">
      <c r="A33" s="11"/>
      <c r="B33" s="12"/>
      <c r="C33" s="32"/>
      <c r="D33" s="32"/>
      <c r="E33" s="13"/>
      <c r="F33" s="14"/>
      <c r="G33" s="15"/>
      <c r="H33" s="16"/>
      <c r="I33" s="17"/>
    </row>
    <row r="34" spans="1:9" ht="20.100000000000001" customHeight="1">
      <c r="A34" s="11"/>
      <c r="B34" s="12"/>
      <c r="C34" s="32"/>
      <c r="D34" s="32"/>
      <c r="E34" s="13"/>
      <c r="F34" s="14"/>
      <c r="G34" s="15"/>
      <c r="H34" s="16"/>
      <c r="I34" s="17"/>
    </row>
    <row r="35" spans="1:9" ht="20.100000000000001" customHeight="1">
      <c r="A35" s="11"/>
      <c r="B35" s="12"/>
      <c r="C35" s="32"/>
      <c r="D35" s="32"/>
      <c r="E35" s="13"/>
      <c r="F35" s="14"/>
      <c r="G35" s="15"/>
      <c r="H35" s="16"/>
      <c r="I35" s="17"/>
    </row>
    <row r="36" spans="1:9" ht="20.100000000000001" customHeight="1">
      <c r="A36" s="11"/>
      <c r="B36" s="12"/>
      <c r="C36" s="32"/>
      <c r="D36" s="32"/>
      <c r="E36" s="13"/>
      <c r="F36" s="14"/>
      <c r="G36" s="15"/>
      <c r="H36" s="16"/>
      <c r="I36" s="17"/>
    </row>
    <row r="37" spans="1:9" ht="20.100000000000001" customHeight="1">
      <c r="A37" s="11"/>
      <c r="B37" s="12"/>
      <c r="C37" s="13"/>
      <c r="D37" s="13"/>
      <c r="E37" s="13"/>
      <c r="F37" s="14"/>
      <c r="G37" s="15"/>
      <c r="H37" s="16"/>
      <c r="I37" s="17"/>
    </row>
    <row r="38" spans="1:9" ht="20.100000000000001" customHeight="1" thickBot="1">
      <c r="A38" s="18"/>
      <c r="B38" s="19"/>
      <c r="C38" s="20"/>
      <c r="D38" s="20"/>
      <c r="E38" s="20"/>
      <c r="F38" s="21"/>
      <c r="G38" s="22"/>
      <c r="H38" s="23"/>
      <c r="I38" s="24"/>
    </row>
    <row r="39" spans="1:9" ht="24.95" customHeight="1" thickTop="1" thickBot="1">
      <c r="A39" s="515" t="s">
        <v>1</v>
      </c>
      <c r="B39" s="516"/>
      <c r="C39" s="25"/>
      <c r="D39" s="25"/>
      <c r="E39" s="25"/>
      <c r="F39" s="26"/>
      <c r="G39" s="27"/>
      <c r="H39" s="28">
        <f>SUM(H8:H38)</f>
        <v>0</v>
      </c>
      <c r="I39" s="29"/>
    </row>
    <row r="40" spans="1:9" ht="24.95" customHeight="1">
      <c r="G40" s="30"/>
    </row>
    <row r="41" spans="1:9" ht="24.95" customHeight="1"/>
  </sheetData>
  <autoFilter ref="C1:C42">
    <filterColumn colId="0" showButton="0"/>
  </autoFilter>
  <mergeCells count="2">
    <mergeCell ref="A39:B39"/>
    <mergeCell ref="B1:H1"/>
  </mergeCells>
  <phoneticPr fontId="11"/>
  <pageMargins left="0.9055118110236221" right="0.70866141732283472" top="0.74803149606299213" bottom="0.35433070866141736" header="0.31496062992125984" footer="0.31496062992125984"/>
  <pageSetup paperSize="9" scale="7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0"/>
  <sheetViews>
    <sheetView view="pageBreakPreview" zoomScale="79" zoomScaleNormal="100" zoomScaleSheetLayoutView="79" workbookViewId="0"/>
  </sheetViews>
  <sheetFormatPr defaultColWidth="8.75" defaultRowHeight="16.5"/>
  <cols>
    <col min="1" max="1" width="4" style="263" customWidth="1"/>
    <col min="2" max="2" width="12.5" style="263" customWidth="1"/>
    <col min="3" max="3" width="11.25" style="263" customWidth="1"/>
    <col min="4" max="4" width="3.125" style="263" customWidth="1"/>
    <col min="5" max="5" width="3.875" style="263" customWidth="1"/>
    <col min="6" max="6" width="73" style="264" customWidth="1"/>
    <col min="7" max="16384" width="8.75" style="230"/>
  </cols>
  <sheetData>
    <row r="1" spans="1:6" ht="18.75">
      <c r="A1" s="228" t="s">
        <v>76</v>
      </c>
      <c r="B1" s="228" t="s">
        <v>95</v>
      </c>
      <c r="C1" s="228"/>
      <c r="D1" s="228"/>
      <c r="E1" s="228"/>
      <c r="F1" s="229"/>
    </row>
    <row r="2" spans="1:6" ht="18.75">
      <c r="A2" s="231" t="s">
        <v>63</v>
      </c>
      <c r="B2" s="228" t="s">
        <v>216</v>
      </c>
      <c r="C2" s="228"/>
      <c r="D2" s="228"/>
      <c r="E2" s="228"/>
      <c r="F2" s="229"/>
    </row>
    <row r="3" spans="1:6" ht="18.75">
      <c r="A3" s="231"/>
      <c r="B3" s="228"/>
      <c r="C3" s="228"/>
      <c r="D3" s="228"/>
      <c r="E3" s="228"/>
      <c r="F3" s="229"/>
    </row>
    <row r="4" spans="1:6" ht="18.75">
      <c r="A4" s="231" t="s">
        <v>63</v>
      </c>
      <c r="B4" s="232" t="s">
        <v>64</v>
      </c>
      <c r="C4" s="233"/>
      <c r="D4" s="228"/>
      <c r="E4" s="228"/>
      <c r="F4" s="229"/>
    </row>
    <row r="5" spans="1:6" ht="18.75">
      <c r="A5" s="228"/>
      <c r="B5" s="228" t="s">
        <v>65</v>
      </c>
      <c r="C5" s="228"/>
      <c r="D5" s="228"/>
      <c r="E5" s="228"/>
      <c r="F5" s="229"/>
    </row>
    <row r="6" spans="1:6" ht="18.75">
      <c r="A6" s="228"/>
      <c r="B6" s="228" t="s">
        <v>66</v>
      </c>
      <c r="C6" s="228"/>
      <c r="D6" s="228"/>
      <c r="E6" s="228"/>
      <c r="F6" s="229"/>
    </row>
    <row r="7" spans="1:6" ht="18.75">
      <c r="A7" s="228"/>
      <c r="B7" s="228" t="s">
        <v>67</v>
      </c>
      <c r="C7" s="228"/>
      <c r="D7" s="228"/>
      <c r="E7" s="228"/>
      <c r="F7" s="229"/>
    </row>
    <row r="8" spans="1:6" ht="18.75">
      <c r="A8" s="228"/>
      <c r="B8" s="228" t="s">
        <v>68</v>
      </c>
      <c r="C8" s="228"/>
      <c r="D8" s="228"/>
      <c r="E8" s="228"/>
      <c r="F8" s="229"/>
    </row>
    <row r="9" spans="1:6" ht="18.75">
      <c r="A9" s="228"/>
      <c r="B9" s="228" t="s">
        <v>113</v>
      </c>
      <c r="C9" s="228"/>
      <c r="D9" s="228"/>
      <c r="E9" s="228"/>
      <c r="F9" s="229"/>
    </row>
    <row r="10" spans="1:6" ht="18.75">
      <c r="A10" s="228"/>
      <c r="B10" s="228" t="s">
        <v>69</v>
      </c>
      <c r="C10" s="228"/>
      <c r="D10" s="228"/>
      <c r="E10" s="228"/>
      <c r="F10" s="229"/>
    </row>
    <row r="11" spans="1:6" ht="18.75">
      <c r="A11" s="228"/>
      <c r="B11" s="228" t="s">
        <v>70</v>
      </c>
      <c r="C11" s="228"/>
      <c r="D11" s="228"/>
      <c r="E11" s="228"/>
      <c r="F11" s="229"/>
    </row>
    <row r="12" spans="1:6" ht="18.75">
      <c r="A12" s="228"/>
      <c r="B12" s="519" t="s">
        <v>71</v>
      </c>
      <c r="C12" s="520"/>
      <c r="D12" s="234"/>
      <c r="E12" s="235"/>
      <c r="F12" s="236" t="s">
        <v>72</v>
      </c>
    </row>
    <row r="13" spans="1:6" ht="18.75">
      <c r="A13" s="228"/>
      <c r="B13" s="237" t="s">
        <v>73</v>
      </c>
      <c r="C13" s="238"/>
      <c r="D13" s="239" t="s">
        <v>74</v>
      </c>
      <c r="E13" s="240"/>
      <c r="F13" s="241"/>
    </row>
    <row r="14" spans="1:6" ht="37.5">
      <c r="A14" s="228"/>
      <c r="B14" s="242"/>
      <c r="C14" s="243" t="s">
        <v>75</v>
      </c>
      <c r="D14" s="244"/>
      <c r="E14" s="228" t="s">
        <v>76</v>
      </c>
      <c r="F14" s="245" t="s">
        <v>77</v>
      </c>
    </row>
    <row r="15" spans="1:6" ht="18.75">
      <c r="A15" s="228"/>
      <c r="B15" s="242"/>
      <c r="C15" s="246"/>
      <c r="D15" s="244"/>
      <c r="E15" s="228" t="s">
        <v>76</v>
      </c>
      <c r="F15" s="245" t="s">
        <v>78</v>
      </c>
    </row>
    <row r="16" spans="1:6" ht="37.5">
      <c r="A16" s="228"/>
      <c r="B16" s="247"/>
      <c r="C16" s="248" t="s">
        <v>79</v>
      </c>
      <c r="D16" s="239"/>
      <c r="E16" s="240" t="s">
        <v>80</v>
      </c>
      <c r="F16" s="241" t="s">
        <v>81</v>
      </c>
    </row>
    <row r="17" spans="1:6" ht="18.75">
      <c r="A17" s="228"/>
      <c r="B17" s="247"/>
      <c r="C17" s="246"/>
      <c r="D17" s="249"/>
      <c r="E17" s="250" t="s">
        <v>80</v>
      </c>
      <c r="F17" s="251" t="s">
        <v>82</v>
      </c>
    </row>
    <row r="18" spans="1:6" ht="18.75">
      <c r="A18" s="228"/>
      <c r="B18" s="252"/>
      <c r="C18" s="243" t="s">
        <v>83</v>
      </c>
      <c r="D18" s="239" t="s">
        <v>84</v>
      </c>
      <c r="E18" s="240"/>
      <c r="F18" s="241"/>
    </row>
    <row r="19" spans="1:6" ht="37.5">
      <c r="A19" s="228"/>
      <c r="B19" s="253"/>
      <c r="C19" s="254"/>
      <c r="D19" s="249"/>
      <c r="E19" s="250" t="s">
        <v>76</v>
      </c>
      <c r="F19" s="251" t="s">
        <v>85</v>
      </c>
    </row>
    <row r="20" spans="1:6" ht="18.75">
      <c r="A20" s="228"/>
      <c r="B20" s="521" t="s">
        <v>86</v>
      </c>
      <c r="C20" s="522"/>
      <c r="D20" s="239" t="s">
        <v>87</v>
      </c>
      <c r="E20" s="240"/>
      <c r="F20" s="255"/>
    </row>
    <row r="21" spans="1:6" ht="18.75">
      <c r="A21" s="228"/>
      <c r="B21" s="523"/>
      <c r="C21" s="524"/>
      <c r="D21" s="244"/>
      <c r="E21" s="232" t="s">
        <v>76</v>
      </c>
      <c r="F21" s="256" t="s">
        <v>88</v>
      </c>
    </row>
    <row r="22" spans="1:6" ht="18.75">
      <c r="A22" s="228"/>
      <c r="B22" s="523"/>
      <c r="C22" s="524"/>
      <c r="D22" s="244"/>
      <c r="E22" s="232" t="s">
        <v>76</v>
      </c>
      <c r="F22" s="251" t="s">
        <v>89</v>
      </c>
    </row>
    <row r="23" spans="1:6" ht="18.75">
      <c r="A23" s="228"/>
      <c r="B23" s="525"/>
      <c r="C23" s="526"/>
      <c r="D23" s="257"/>
      <c r="E23" s="258" t="s">
        <v>80</v>
      </c>
      <c r="F23" s="259" t="s">
        <v>90</v>
      </c>
    </row>
    <row r="24" spans="1:6" ht="18.75">
      <c r="A24" s="228"/>
      <c r="B24" s="521" t="s">
        <v>91</v>
      </c>
      <c r="C24" s="522"/>
      <c r="D24" s="239" t="s">
        <v>112</v>
      </c>
      <c r="E24" s="240"/>
      <c r="F24" s="255"/>
    </row>
    <row r="25" spans="1:6" ht="18.75">
      <c r="A25" s="228"/>
      <c r="B25" s="523"/>
      <c r="C25" s="524"/>
      <c r="D25" s="244"/>
      <c r="E25" s="233" t="s">
        <v>76</v>
      </c>
      <c r="F25" s="256" t="s">
        <v>92</v>
      </c>
    </row>
    <row r="26" spans="1:6" ht="18.75">
      <c r="A26" s="228"/>
      <c r="B26" s="523"/>
      <c r="C26" s="524"/>
      <c r="D26" s="249"/>
      <c r="E26" s="260" t="s">
        <v>76</v>
      </c>
      <c r="F26" s="261" t="s">
        <v>93</v>
      </c>
    </row>
    <row r="27" spans="1:6" ht="18.75">
      <c r="A27" s="228"/>
      <c r="B27" s="525"/>
      <c r="C27" s="526"/>
      <c r="D27" s="257"/>
      <c r="E27" s="262" t="s">
        <v>80</v>
      </c>
      <c r="F27" s="259" t="s">
        <v>94</v>
      </c>
    </row>
    <row r="29" spans="1:6" ht="18.75">
      <c r="B29" s="228"/>
      <c r="C29" s="228"/>
      <c r="D29" s="228"/>
      <c r="E29" s="228"/>
      <c r="F29" s="229"/>
    </row>
    <row r="30" spans="1:6" ht="18.75">
      <c r="B30" s="228"/>
      <c r="C30" s="228"/>
      <c r="D30" s="228"/>
      <c r="E30" s="228"/>
      <c r="F30" s="229"/>
    </row>
  </sheetData>
  <mergeCells count="3">
    <mergeCell ref="B12:C12"/>
    <mergeCell ref="B20:C23"/>
    <mergeCell ref="B24:C27"/>
  </mergeCells>
  <phoneticPr fontId="11"/>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2:AY64"/>
  <sheetViews>
    <sheetView view="pageBreakPreview" zoomScale="70" zoomScaleNormal="100" zoomScaleSheetLayoutView="70" workbookViewId="0"/>
  </sheetViews>
  <sheetFormatPr defaultColWidth="8.75" defaultRowHeight="12"/>
  <cols>
    <col min="1" max="1" width="3.25" style="74" customWidth="1"/>
    <col min="2" max="2" width="4" style="72" customWidth="1"/>
    <col min="3" max="3" width="12.875" style="72" customWidth="1"/>
    <col min="4" max="4" width="8" style="72" customWidth="1"/>
    <col min="5" max="5" width="3.25" style="72" customWidth="1"/>
    <col min="6" max="40" width="3.875" style="74" customWidth="1"/>
    <col min="41" max="41" width="7.125" style="74" customWidth="1"/>
    <col min="42" max="42" width="13.125" style="74" customWidth="1"/>
    <col min="43" max="46" width="3.875" style="74" customWidth="1"/>
    <col min="47" max="47" width="15.125" style="74" customWidth="1"/>
    <col min="48" max="48" width="3.875" style="74" customWidth="1"/>
    <col min="49" max="49" width="8.125" style="74" customWidth="1"/>
    <col min="50" max="50" width="13.5" style="74" customWidth="1"/>
    <col min="51" max="51" width="14.875" style="74" customWidth="1"/>
    <col min="52" max="52" width="5.5" style="74" customWidth="1"/>
    <col min="53" max="16384" width="8.75" style="74"/>
  </cols>
  <sheetData>
    <row r="2" spans="2:42">
      <c r="B2" s="74" t="s">
        <v>11</v>
      </c>
      <c r="C2" s="74"/>
      <c r="D2" s="74"/>
    </row>
    <row r="3" spans="2:42">
      <c r="B3" s="75" t="s">
        <v>12</v>
      </c>
      <c r="C3" s="76"/>
      <c r="D3" s="76"/>
      <c r="E3" s="77"/>
      <c r="F3" s="539">
        <v>45087</v>
      </c>
      <c r="G3" s="539"/>
      <c r="H3" s="539"/>
      <c r="I3" s="539"/>
      <c r="J3" s="539"/>
      <c r="K3" s="539"/>
      <c r="L3" s="539"/>
      <c r="M3" s="539"/>
      <c r="N3" s="34"/>
      <c r="O3" s="34"/>
      <c r="P3" s="126"/>
      <c r="Q3" s="126"/>
      <c r="R3" s="126"/>
      <c r="S3" s="126"/>
      <c r="T3" s="126"/>
      <c r="U3" s="126"/>
      <c r="V3" s="126"/>
      <c r="W3" s="126"/>
    </row>
    <row r="4" spans="2:42">
      <c r="B4" s="75" t="s">
        <v>14</v>
      </c>
      <c r="C4" s="76"/>
      <c r="D4" s="76"/>
      <c r="E4" s="77"/>
      <c r="F4" s="540" t="s">
        <v>26</v>
      </c>
      <c r="G4" s="540"/>
      <c r="H4" s="540"/>
      <c r="I4" s="540"/>
      <c r="J4" s="540"/>
      <c r="K4" s="540"/>
      <c r="L4" s="540"/>
      <c r="M4" s="540"/>
      <c r="N4" s="34"/>
      <c r="O4" s="34"/>
      <c r="P4" s="127"/>
      <c r="Q4" s="127"/>
      <c r="R4" s="127"/>
      <c r="S4" s="127"/>
      <c r="T4" s="127"/>
      <c r="U4" s="127"/>
      <c r="V4" s="127"/>
      <c r="W4" s="127"/>
    </row>
    <row r="5" spans="2:42">
      <c r="B5" s="78" t="s">
        <v>13</v>
      </c>
      <c r="C5" s="79"/>
      <c r="D5" s="79"/>
      <c r="E5" s="80"/>
      <c r="F5" s="540" t="s">
        <v>25</v>
      </c>
      <c r="G5" s="540"/>
      <c r="H5" s="540"/>
      <c r="I5" s="540"/>
      <c r="J5" s="540"/>
      <c r="K5" s="540"/>
      <c r="L5" s="540"/>
      <c r="M5" s="540"/>
      <c r="N5" s="34"/>
      <c r="O5" s="34"/>
      <c r="P5" s="127"/>
      <c r="Q5" s="127"/>
      <c r="R5" s="127"/>
      <c r="S5" s="127"/>
      <c r="T5" s="127"/>
      <c r="U5" s="127"/>
      <c r="V5" s="127"/>
      <c r="W5" s="127"/>
    </row>
    <row r="6" spans="2:42">
      <c r="B6" s="75" t="s">
        <v>15</v>
      </c>
      <c r="C6" s="76"/>
      <c r="D6" s="76"/>
      <c r="E6" s="77"/>
      <c r="F6" s="540" t="s">
        <v>27</v>
      </c>
      <c r="G6" s="540"/>
      <c r="H6" s="540"/>
      <c r="I6" s="540"/>
      <c r="J6" s="540"/>
      <c r="K6" s="540"/>
      <c r="L6" s="540"/>
      <c r="M6" s="540"/>
      <c r="N6" s="34"/>
      <c r="O6" s="34"/>
      <c r="P6" s="127"/>
      <c r="Q6" s="127"/>
      <c r="R6" s="127"/>
      <c r="S6" s="127"/>
      <c r="T6" s="127"/>
      <c r="U6" s="127"/>
      <c r="V6" s="127"/>
      <c r="W6" s="127"/>
    </row>
    <row r="7" spans="2:42" s="83" customFormat="1">
      <c r="B7" s="81"/>
      <c r="C7" s="81"/>
      <c r="D7" s="81"/>
      <c r="E7" s="82"/>
      <c r="F7" s="81"/>
      <c r="G7" s="81"/>
      <c r="H7" s="81"/>
      <c r="I7" s="81"/>
      <c r="J7" s="81"/>
      <c r="K7" s="81"/>
      <c r="L7" s="81"/>
      <c r="M7" s="81"/>
      <c r="N7" s="81"/>
      <c r="O7" s="81"/>
      <c r="P7" s="81"/>
      <c r="Q7" s="81"/>
      <c r="R7" s="81"/>
      <c r="S7" s="81"/>
      <c r="T7" s="81"/>
    </row>
    <row r="8" spans="2:42">
      <c r="B8" s="71"/>
      <c r="C8" s="71"/>
      <c r="D8" s="71"/>
      <c r="E8" s="74"/>
    </row>
    <row r="9" spans="2:42" s="155" customFormat="1" ht="12.95" customHeight="1">
      <c r="B9" s="156"/>
      <c r="C9" s="527" t="s">
        <v>213</v>
      </c>
      <c r="D9" s="157" t="s">
        <v>16</v>
      </c>
      <c r="E9" s="158"/>
      <c r="F9" s="159"/>
      <c r="G9" s="159" t="s">
        <v>188</v>
      </c>
      <c r="H9" s="159"/>
      <c r="I9" s="159"/>
      <c r="J9" s="159"/>
      <c r="K9" s="159"/>
      <c r="L9" s="159"/>
      <c r="M9" s="159"/>
      <c r="N9" s="159"/>
      <c r="O9" s="159"/>
      <c r="P9" s="159"/>
      <c r="Q9" s="159"/>
      <c r="R9" s="159"/>
      <c r="S9" s="159"/>
      <c r="T9" s="159"/>
      <c r="U9" s="159"/>
      <c r="V9" s="159"/>
      <c r="W9" s="160"/>
      <c r="X9" s="159"/>
      <c r="Y9" s="159" t="s">
        <v>189</v>
      </c>
      <c r="Z9" s="159"/>
      <c r="AA9" s="159"/>
      <c r="AB9" s="159"/>
      <c r="AC9" s="159"/>
      <c r="AD9" s="458"/>
      <c r="AE9" s="160"/>
      <c r="AF9" s="159"/>
      <c r="AG9" s="159" t="s">
        <v>190</v>
      </c>
      <c r="AH9" s="159"/>
      <c r="AI9" s="159"/>
      <c r="AJ9" s="159"/>
      <c r="AK9" s="159"/>
      <c r="AL9" s="159"/>
      <c r="AM9" s="159"/>
      <c r="AN9" s="159"/>
      <c r="AO9" s="535" t="s">
        <v>17</v>
      </c>
      <c r="AP9" s="536"/>
    </row>
    <row r="10" spans="2:42" s="155" customFormat="1" ht="12.95" customHeight="1">
      <c r="B10" s="161" t="s">
        <v>18</v>
      </c>
      <c r="C10" s="528"/>
      <c r="D10" s="162" t="s">
        <v>19</v>
      </c>
      <c r="E10" s="163">
        <v>14</v>
      </c>
      <c r="F10" s="164">
        <v>15</v>
      </c>
      <c r="G10" s="164">
        <v>16</v>
      </c>
      <c r="H10" s="164">
        <v>17</v>
      </c>
      <c r="I10" s="164">
        <v>18</v>
      </c>
      <c r="J10" s="164">
        <v>19</v>
      </c>
      <c r="K10" s="164">
        <v>20</v>
      </c>
      <c r="L10" s="164">
        <v>21</v>
      </c>
      <c r="M10" s="164">
        <v>22</v>
      </c>
      <c r="N10" s="164">
        <v>23</v>
      </c>
      <c r="O10" s="164">
        <v>24</v>
      </c>
      <c r="P10" s="164">
        <v>25</v>
      </c>
      <c r="Q10" s="164">
        <v>26</v>
      </c>
      <c r="R10" s="164">
        <v>27</v>
      </c>
      <c r="S10" s="164">
        <v>28</v>
      </c>
      <c r="T10" s="164">
        <v>29</v>
      </c>
      <c r="U10" s="164">
        <v>30</v>
      </c>
      <c r="V10" s="157">
        <v>31</v>
      </c>
      <c r="W10" s="164">
        <v>1</v>
      </c>
      <c r="X10" s="164">
        <v>2</v>
      </c>
      <c r="Y10" s="164">
        <v>3</v>
      </c>
      <c r="Z10" s="164">
        <v>4</v>
      </c>
      <c r="AA10" s="164">
        <v>5</v>
      </c>
      <c r="AB10" s="164">
        <v>6</v>
      </c>
      <c r="AC10" s="164">
        <v>7</v>
      </c>
      <c r="AD10" s="164">
        <v>8</v>
      </c>
      <c r="AE10" s="165">
        <v>13</v>
      </c>
      <c r="AF10" s="165">
        <v>14</v>
      </c>
      <c r="AG10" s="165">
        <v>15</v>
      </c>
      <c r="AH10" s="165">
        <v>16</v>
      </c>
      <c r="AI10" s="165">
        <v>17</v>
      </c>
      <c r="AJ10" s="165">
        <v>18</v>
      </c>
      <c r="AK10" s="165">
        <v>19</v>
      </c>
      <c r="AL10" s="165">
        <v>20</v>
      </c>
      <c r="AM10" s="165">
        <v>21</v>
      </c>
      <c r="AN10" s="165">
        <v>22</v>
      </c>
      <c r="AO10" s="166" t="s">
        <v>191</v>
      </c>
      <c r="AP10" s="167" t="s">
        <v>20</v>
      </c>
    </row>
    <row r="11" spans="2:42" s="155" customFormat="1" ht="18.600000000000001" customHeight="1" thickBot="1">
      <c r="B11" s="161"/>
      <c r="C11" s="529"/>
      <c r="D11" s="168" t="s">
        <v>21</v>
      </c>
      <c r="E11" s="169"/>
      <c r="F11" s="170"/>
      <c r="G11" s="170"/>
      <c r="H11" s="170"/>
      <c r="I11" s="170"/>
      <c r="J11" s="170"/>
      <c r="K11" s="170"/>
      <c r="L11" s="170"/>
      <c r="M11" s="170"/>
      <c r="N11" s="170"/>
      <c r="O11" s="170"/>
      <c r="P11" s="170"/>
      <c r="Q11" s="170"/>
      <c r="R11" s="170"/>
      <c r="S11" s="170"/>
      <c r="T11" s="170"/>
      <c r="U11" s="170"/>
      <c r="V11" s="170"/>
      <c r="W11" s="171"/>
      <c r="X11" s="170"/>
      <c r="Y11" s="170"/>
      <c r="Z11" s="170"/>
      <c r="AA11" s="170"/>
      <c r="AB11" s="170"/>
      <c r="AC11" s="170"/>
      <c r="AD11" s="459"/>
      <c r="AE11" s="168"/>
      <c r="AF11" s="173"/>
      <c r="AG11" s="173"/>
      <c r="AH11" s="173"/>
      <c r="AI11" s="173"/>
      <c r="AJ11" s="173"/>
      <c r="AK11" s="173"/>
      <c r="AL11" s="173"/>
      <c r="AM11" s="173"/>
      <c r="AN11" s="173"/>
      <c r="AO11" s="174" t="s">
        <v>192</v>
      </c>
      <c r="AP11" s="175" t="s">
        <v>193</v>
      </c>
    </row>
    <row r="12" spans="2:42" s="155" customFormat="1" ht="12.95" customHeight="1">
      <c r="B12" s="176">
        <v>1</v>
      </c>
      <c r="C12" s="177">
        <v>44787</v>
      </c>
      <c r="D12" s="178" t="s">
        <v>194</v>
      </c>
      <c r="E12" s="179">
        <v>1</v>
      </c>
      <c r="F12" s="180">
        <v>1</v>
      </c>
      <c r="G12" s="181"/>
      <c r="H12" s="181"/>
      <c r="I12" s="181"/>
      <c r="J12" s="181"/>
      <c r="K12" s="181"/>
      <c r="L12" s="181"/>
      <c r="M12" s="181"/>
      <c r="N12" s="181"/>
      <c r="O12" s="181"/>
      <c r="P12" s="181"/>
      <c r="Q12" s="181"/>
      <c r="R12" s="181"/>
      <c r="S12" s="181"/>
      <c r="T12" s="181"/>
      <c r="U12" s="181"/>
      <c r="V12" s="182"/>
      <c r="W12" s="181"/>
      <c r="X12" s="181"/>
      <c r="Y12" s="181"/>
      <c r="Z12" s="181"/>
      <c r="AA12" s="181"/>
      <c r="AB12" s="181"/>
      <c r="AC12" s="181"/>
      <c r="AD12" s="181"/>
      <c r="AE12" s="182"/>
      <c r="AF12" s="176"/>
      <c r="AG12" s="176"/>
      <c r="AH12" s="176"/>
      <c r="AI12" s="176"/>
      <c r="AJ12" s="176"/>
      <c r="AK12" s="176"/>
      <c r="AL12" s="176"/>
      <c r="AM12" s="176"/>
      <c r="AN12" s="176"/>
      <c r="AO12" s="183">
        <f t="shared" ref="AO12:AO32" si="0">SUM(E12:AN12)</f>
        <v>2</v>
      </c>
      <c r="AP12" s="184">
        <f t="shared" ref="AP12:AP25" si="1">10000*AO12</f>
        <v>20000</v>
      </c>
    </row>
    <row r="13" spans="2:42" s="155" customFormat="1" ht="12.95" customHeight="1">
      <c r="B13" s="165">
        <v>2</v>
      </c>
      <c r="C13" s="185">
        <v>44791</v>
      </c>
      <c r="D13" s="186" t="s">
        <v>195</v>
      </c>
      <c r="E13" s="187"/>
      <c r="F13" s="164"/>
      <c r="G13" s="164"/>
      <c r="H13" s="164"/>
      <c r="I13" s="188">
        <v>1</v>
      </c>
      <c r="J13" s="188">
        <v>1</v>
      </c>
      <c r="K13" s="164"/>
      <c r="L13" s="164"/>
      <c r="M13" s="164"/>
      <c r="N13" s="164"/>
      <c r="O13" s="164"/>
      <c r="P13" s="164"/>
      <c r="Q13" s="164"/>
      <c r="R13" s="164"/>
      <c r="S13" s="164"/>
      <c r="T13" s="164"/>
      <c r="U13" s="164"/>
      <c r="V13" s="157"/>
      <c r="W13" s="164"/>
      <c r="X13" s="164"/>
      <c r="Y13" s="164"/>
      <c r="Z13" s="164"/>
      <c r="AA13" s="164"/>
      <c r="AB13" s="164"/>
      <c r="AC13" s="164"/>
      <c r="AD13" s="164"/>
      <c r="AE13" s="157"/>
      <c r="AF13" s="164"/>
      <c r="AG13" s="164"/>
      <c r="AH13" s="164"/>
      <c r="AI13" s="164"/>
      <c r="AJ13" s="164"/>
      <c r="AK13" s="164"/>
      <c r="AL13" s="164"/>
      <c r="AM13" s="164"/>
      <c r="AN13" s="164"/>
      <c r="AO13" s="189">
        <f t="shared" si="0"/>
        <v>2</v>
      </c>
      <c r="AP13" s="190">
        <f t="shared" si="1"/>
        <v>20000</v>
      </c>
    </row>
    <row r="14" spans="2:42" s="155" customFormat="1" ht="12.95" customHeight="1">
      <c r="B14" s="161">
        <v>3</v>
      </c>
      <c r="C14" s="191">
        <v>44793</v>
      </c>
      <c r="D14" s="192" t="s">
        <v>22</v>
      </c>
      <c r="E14" s="172"/>
      <c r="F14" s="156"/>
      <c r="G14" s="156"/>
      <c r="H14" s="156"/>
      <c r="I14" s="156"/>
      <c r="J14" s="156"/>
      <c r="K14" s="193">
        <v>1</v>
      </c>
      <c r="L14" s="193">
        <v>1</v>
      </c>
      <c r="M14" s="193">
        <v>1</v>
      </c>
      <c r="N14" s="193">
        <v>1</v>
      </c>
      <c r="O14" s="193">
        <v>1</v>
      </c>
      <c r="P14" s="193">
        <v>1</v>
      </c>
      <c r="Q14" s="193">
        <v>1</v>
      </c>
      <c r="R14" s="193">
        <v>1</v>
      </c>
      <c r="S14" s="193">
        <v>1</v>
      </c>
      <c r="T14" s="193">
        <v>1</v>
      </c>
      <c r="U14" s="537" t="s">
        <v>196</v>
      </c>
      <c r="V14" s="538"/>
      <c r="W14" s="156"/>
      <c r="X14" s="156"/>
      <c r="Y14" s="156"/>
      <c r="Z14" s="156"/>
      <c r="AA14" s="156"/>
      <c r="AB14" s="156"/>
      <c r="AC14" s="156"/>
      <c r="AD14" s="156"/>
      <c r="AE14" s="168"/>
      <c r="AF14" s="156"/>
      <c r="AG14" s="156"/>
      <c r="AH14" s="156"/>
      <c r="AI14" s="156"/>
      <c r="AJ14" s="156"/>
      <c r="AK14" s="156"/>
      <c r="AL14" s="156"/>
      <c r="AM14" s="156"/>
      <c r="AN14" s="156"/>
      <c r="AO14" s="166">
        <f t="shared" si="0"/>
        <v>10</v>
      </c>
      <c r="AP14" s="194">
        <f t="shared" si="1"/>
        <v>100000</v>
      </c>
    </row>
    <row r="15" spans="2:42" s="155" customFormat="1" ht="12.95" customHeight="1">
      <c r="B15" s="164">
        <v>4</v>
      </c>
      <c r="C15" s="185">
        <v>44793</v>
      </c>
      <c r="D15" s="192" t="s">
        <v>23</v>
      </c>
      <c r="E15" s="172"/>
      <c r="F15" s="156"/>
      <c r="G15" s="156"/>
      <c r="H15" s="156"/>
      <c r="I15" s="156"/>
      <c r="J15" s="156"/>
      <c r="K15" s="193">
        <v>1</v>
      </c>
      <c r="L15" s="193">
        <v>1</v>
      </c>
      <c r="M15" s="193">
        <v>1</v>
      </c>
      <c r="N15" s="193">
        <v>1</v>
      </c>
      <c r="O15" s="193">
        <v>1</v>
      </c>
      <c r="P15" s="193">
        <v>1</v>
      </c>
      <c r="Q15" s="193">
        <v>1</v>
      </c>
      <c r="R15" s="193">
        <v>1</v>
      </c>
      <c r="S15" s="193">
        <v>1</v>
      </c>
      <c r="T15" s="193">
        <v>1</v>
      </c>
      <c r="U15" s="156"/>
      <c r="V15" s="168"/>
      <c r="W15" s="156"/>
      <c r="X15" s="156"/>
      <c r="Y15" s="156"/>
      <c r="Z15" s="156"/>
      <c r="AA15" s="156"/>
      <c r="AB15" s="156"/>
      <c r="AC15" s="156"/>
      <c r="AD15" s="156"/>
      <c r="AE15" s="168"/>
      <c r="AF15" s="164"/>
      <c r="AG15" s="164"/>
      <c r="AH15" s="164"/>
      <c r="AI15" s="164"/>
      <c r="AJ15" s="164"/>
      <c r="AK15" s="164"/>
      <c r="AL15" s="164"/>
      <c r="AM15" s="164"/>
      <c r="AN15" s="164"/>
      <c r="AO15" s="189">
        <f t="shared" si="0"/>
        <v>10</v>
      </c>
      <c r="AP15" s="190">
        <f t="shared" si="1"/>
        <v>100000</v>
      </c>
    </row>
    <row r="16" spans="2:42" s="155" customFormat="1" ht="12.95" customHeight="1">
      <c r="B16" s="165">
        <v>5</v>
      </c>
      <c r="C16" s="185">
        <v>44794</v>
      </c>
      <c r="D16" s="192" t="s">
        <v>96</v>
      </c>
      <c r="E16" s="172"/>
      <c r="F16" s="156"/>
      <c r="G16" s="156"/>
      <c r="H16" s="156"/>
      <c r="I16" s="156"/>
      <c r="J16" s="156"/>
      <c r="K16" s="156"/>
      <c r="L16" s="193">
        <v>1</v>
      </c>
      <c r="M16" s="193">
        <v>1</v>
      </c>
      <c r="N16" s="193">
        <v>1</v>
      </c>
      <c r="O16" s="193">
        <v>1</v>
      </c>
      <c r="P16" s="193">
        <v>1</v>
      </c>
      <c r="Q16" s="193">
        <v>1</v>
      </c>
      <c r="R16" s="193">
        <v>1</v>
      </c>
      <c r="S16" s="193">
        <v>1</v>
      </c>
      <c r="T16" s="193">
        <v>1</v>
      </c>
      <c r="U16" s="193">
        <v>1</v>
      </c>
      <c r="V16" s="168"/>
      <c r="W16" s="156"/>
      <c r="X16" s="156"/>
      <c r="Y16" s="156"/>
      <c r="Z16" s="156"/>
      <c r="AA16" s="156"/>
      <c r="AB16" s="156"/>
      <c r="AC16" s="156"/>
      <c r="AD16" s="156"/>
      <c r="AE16" s="168"/>
      <c r="AF16" s="164"/>
      <c r="AG16" s="164"/>
      <c r="AH16" s="164"/>
      <c r="AI16" s="164"/>
      <c r="AJ16" s="164"/>
      <c r="AK16" s="164"/>
      <c r="AL16" s="164"/>
      <c r="AM16" s="164"/>
      <c r="AN16" s="164"/>
      <c r="AO16" s="189">
        <f t="shared" si="0"/>
        <v>10</v>
      </c>
      <c r="AP16" s="190">
        <f t="shared" si="1"/>
        <v>100000</v>
      </c>
    </row>
    <row r="17" spans="2:42" s="155" customFormat="1" ht="12.95" customHeight="1">
      <c r="B17" s="165">
        <v>6</v>
      </c>
      <c r="C17" s="185">
        <v>44793</v>
      </c>
      <c r="D17" s="192" t="s">
        <v>97</v>
      </c>
      <c r="E17" s="172"/>
      <c r="F17" s="156"/>
      <c r="G17" s="156"/>
      <c r="H17" s="156"/>
      <c r="I17" s="156"/>
      <c r="J17" s="156"/>
      <c r="K17" s="193">
        <v>1</v>
      </c>
      <c r="L17" s="193">
        <v>1</v>
      </c>
      <c r="M17" s="193">
        <v>1</v>
      </c>
      <c r="N17" s="193">
        <v>1</v>
      </c>
      <c r="O17" s="193">
        <v>1</v>
      </c>
      <c r="P17" s="193">
        <v>1</v>
      </c>
      <c r="Q17" s="193">
        <v>1</v>
      </c>
      <c r="R17" s="193">
        <v>1</v>
      </c>
      <c r="S17" s="193">
        <v>1</v>
      </c>
      <c r="T17" s="193">
        <v>1</v>
      </c>
      <c r="U17" s="156"/>
      <c r="V17" s="168"/>
      <c r="W17" s="156"/>
      <c r="X17" s="156"/>
      <c r="Y17" s="156"/>
      <c r="Z17" s="156"/>
      <c r="AA17" s="156"/>
      <c r="AB17" s="156"/>
      <c r="AC17" s="156"/>
      <c r="AD17" s="156"/>
      <c r="AE17" s="168"/>
      <c r="AF17" s="164"/>
      <c r="AG17" s="164"/>
      <c r="AH17" s="164"/>
      <c r="AI17" s="164"/>
      <c r="AJ17" s="164"/>
      <c r="AK17" s="164"/>
      <c r="AL17" s="164"/>
      <c r="AM17" s="164"/>
      <c r="AN17" s="164"/>
      <c r="AO17" s="189">
        <f t="shared" si="0"/>
        <v>10</v>
      </c>
      <c r="AP17" s="190">
        <f t="shared" si="1"/>
        <v>100000</v>
      </c>
    </row>
    <row r="18" spans="2:42" s="155" customFormat="1" ht="12.95" customHeight="1">
      <c r="B18" s="165">
        <v>7</v>
      </c>
      <c r="C18" s="185">
        <v>44794</v>
      </c>
      <c r="D18" s="186" t="s">
        <v>197</v>
      </c>
      <c r="E18" s="187"/>
      <c r="F18" s="164"/>
      <c r="G18" s="164"/>
      <c r="H18" s="164"/>
      <c r="I18" s="164"/>
      <c r="J18" s="164"/>
      <c r="K18" s="164"/>
      <c r="L18" s="188">
        <v>1</v>
      </c>
      <c r="M18" s="188">
        <v>1</v>
      </c>
      <c r="N18" s="188">
        <v>1</v>
      </c>
      <c r="O18" s="188">
        <v>1</v>
      </c>
      <c r="P18" s="188">
        <v>1</v>
      </c>
      <c r="Q18" s="188">
        <v>1</v>
      </c>
      <c r="R18" s="188">
        <v>1</v>
      </c>
      <c r="S18" s="188">
        <v>1</v>
      </c>
      <c r="T18" s="188">
        <v>1</v>
      </c>
      <c r="U18" s="188">
        <v>1</v>
      </c>
      <c r="V18" s="157"/>
      <c r="W18" s="164"/>
      <c r="X18" s="164"/>
      <c r="Y18" s="164"/>
      <c r="Z18" s="164"/>
      <c r="AA18" s="164"/>
      <c r="AB18" s="164"/>
      <c r="AC18" s="164"/>
      <c r="AD18" s="164"/>
      <c r="AE18" s="157"/>
      <c r="AF18" s="164"/>
      <c r="AG18" s="164"/>
      <c r="AH18" s="164"/>
      <c r="AI18" s="164"/>
      <c r="AJ18" s="164"/>
      <c r="AK18" s="164"/>
      <c r="AL18" s="164"/>
      <c r="AM18" s="164"/>
      <c r="AN18" s="164"/>
      <c r="AO18" s="189">
        <f t="shared" si="0"/>
        <v>10</v>
      </c>
      <c r="AP18" s="190">
        <f t="shared" si="1"/>
        <v>100000</v>
      </c>
    </row>
    <row r="19" spans="2:42" s="155" customFormat="1" ht="12.95" customHeight="1">
      <c r="B19" s="165">
        <v>8</v>
      </c>
      <c r="C19" s="185">
        <v>44794</v>
      </c>
      <c r="D19" s="186" t="s">
        <v>198</v>
      </c>
      <c r="E19" s="187"/>
      <c r="F19" s="164"/>
      <c r="G19" s="164"/>
      <c r="H19" s="164"/>
      <c r="I19" s="164"/>
      <c r="J19" s="164"/>
      <c r="K19" s="164"/>
      <c r="L19" s="188">
        <v>1</v>
      </c>
      <c r="M19" s="188">
        <v>1</v>
      </c>
      <c r="N19" s="188">
        <v>1</v>
      </c>
      <c r="O19" s="188">
        <v>1</v>
      </c>
      <c r="P19" s="188">
        <v>1</v>
      </c>
      <c r="Q19" s="188">
        <v>1</v>
      </c>
      <c r="R19" s="188">
        <v>1</v>
      </c>
      <c r="S19" s="188">
        <v>1</v>
      </c>
      <c r="T19" s="188">
        <v>1</v>
      </c>
      <c r="U19" s="188">
        <v>1</v>
      </c>
      <c r="V19" s="157"/>
      <c r="W19" s="164"/>
      <c r="X19" s="164"/>
      <c r="Y19" s="164"/>
      <c r="Z19" s="164"/>
      <c r="AA19" s="164"/>
      <c r="AB19" s="164"/>
      <c r="AC19" s="164"/>
      <c r="AD19" s="164"/>
      <c r="AE19" s="157"/>
      <c r="AF19" s="164"/>
      <c r="AG19" s="164"/>
      <c r="AH19" s="164"/>
      <c r="AI19" s="164"/>
      <c r="AJ19" s="164"/>
      <c r="AK19" s="164"/>
      <c r="AL19" s="164"/>
      <c r="AM19" s="164"/>
      <c r="AN19" s="164"/>
      <c r="AO19" s="189">
        <f t="shared" si="0"/>
        <v>10</v>
      </c>
      <c r="AP19" s="190">
        <f t="shared" si="1"/>
        <v>100000</v>
      </c>
    </row>
    <row r="20" spans="2:42" s="155" customFormat="1" ht="12.95" customHeight="1">
      <c r="B20" s="165">
        <v>9</v>
      </c>
      <c r="C20" s="185">
        <v>44794</v>
      </c>
      <c r="D20" s="192" t="s">
        <v>199</v>
      </c>
      <c r="E20" s="172"/>
      <c r="F20" s="156"/>
      <c r="G20" s="156"/>
      <c r="H20" s="156"/>
      <c r="I20" s="156"/>
      <c r="J20" s="156"/>
      <c r="K20" s="156"/>
      <c r="L20" s="193">
        <v>1</v>
      </c>
      <c r="M20" s="193">
        <v>1</v>
      </c>
      <c r="N20" s="156"/>
      <c r="O20" s="156"/>
      <c r="P20" s="156"/>
      <c r="Q20" s="156"/>
      <c r="R20" s="156"/>
      <c r="S20" s="156"/>
      <c r="T20" s="156"/>
      <c r="U20" s="156"/>
      <c r="V20" s="168"/>
      <c r="W20" s="156"/>
      <c r="X20" s="156"/>
      <c r="Y20" s="156"/>
      <c r="Z20" s="156"/>
      <c r="AA20" s="156"/>
      <c r="AB20" s="156"/>
      <c r="AC20" s="156"/>
      <c r="AD20" s="156"/>
      <c r="AE20" s="168"/>
      <c r="AF20" s="164"/>
      <c r="AG20" s="164"/>
      <c r="AH20" s="164"/>
      <c r="AI20" s="164"/>
      <c r="AJ20" s="164"/>
      <c r="AK20" s="164"/>
      <c r="AL20" s="164"/>
      <c r="AM20" s="164"/>
      <c r="AN20" s="164"/>
      <c r="AO20" s="189">
        <f t="shared" si="0"/>
        <v>2</v>
      </c>
      <c r="AP20" s="190">
        <f t="shared" si="1"/>
        <v>20000</v>
      </c>
    </row>
    <row r="21" spans="2:42" s="155" customFormat="1" ht="12.95" customHeight="1">
      <c r="B21" s="165">
        <v>10</v>
      </c>
      <c r="C21" s="185">
        <v>44802</v>
      </c>
      <c r="D21" s="192" t="s">
        <v>200</v>
      </c>
      <c r="E21" s="172"/>
      <c r="F21" s="156"/>
      <c r="G21" s="156"/>
      <c r="H21" s="156"/>
      <c r="I21" s="156"/>
      <c r="J21" s="156"/>
      <c r="K21" s="156"/>
      <c r="L21" s="156"/>
      <c r="M21" s="156"/>
      <c r="N21" s="156"/>
      <c r="O21" s="156"/>
      <c r="P21" s="156"/>
      <c r="Q21" s="156"/>
      <c r="R21" s="156"/>
      <c r="S21" s="156"/>
      <c r="T21" s="193">
        <v>1</v>
      </c>
      <c r="U21" s="193">
        <v>1</v>
      </c>
      <c r="V21" s="195">
        <v>1</v>
      </c>
      <c r="W21" s="193">
        <v>1</v>
      </c>
      <c r="X21" s="193">
        <v>1</v>
      </c>
      <c r="Y21" s="193">
        <v>1</v>
      </c>
      <c r="Z21" s="193">
        <v>1</v>
      </c>
      <c r="AA21" s="193">
        <v>1</v>
      </c>
      <c r="AB21" s="193">
        <v>1</v>
      </c>
      <c r="AC21" s="193">
        <v>1</v>
      </c>
      <c r="AD21" s="156"/>
      <c r="AE21" s="168"/>
      <c r="AF21" s="164"/>
      <c r="AG21" s="164"/>
      <c r="AH21" s="164"/>
      <c r="AI21" s="164"/>
      <c r="AJ21" s="164"/>
      <c r="AK21" s="164"/>
      <c r="AL21" s="164"/>
      <c r="AM21" s="164"/>
      <c r="AN21" s="164"/>
      <c r="AO21" s="189">
        <f t="shared" si="0"/>
        <v>10</v>
      </c>
      <c r="AP21" s="190">
        <f t="shared" si="1"/>
        <v>100000</v>
      </c>
    </row>
    <row r="22" spans="2:42" s="155" customFormat="1" ht="12.95" customHeight="1">
      <c r="B22" s="165">
        <v>11</v>
      </c>
      <c r="C22" s="185">
        <v>44803</v>
      </c>
      <c r="D22" s="192" t="s">
        <v>201</v>
      </c>
      <c r="E22" s="172"/>
      <c r="F22" s="156"/>
      <c r="G22" s="156"/>
      <c r="H22" s="156"/>
      <c r="I22" s="156"/>
      <c r="J22" s="156"/>
      <c r="K22" s="156"/>
      <c r="L22" s="156"/>
      <c r="M22" s="156"/>
      <c r="N22" s="156"/>
      <c r="O22" s="156"/>
      <c r="P22" s="156"/>
      <c r="Q22" s="156"/>
      <c r="R22" s="156"/>
      <c r="S22" s="156"/>
      <c r="T22" s="156"/>
      <c r="U22" s="193">
        <v>1</v>
      </c>
      <c r="V22" s="195">
        <v>1</v>
      </c>
      <c r="W22" s="193">
        <v>1</v>
      </c>
      <c r="X22" s="156"/>
      <c r="Y22" s="156"/>
      <c r="Z22" s="156"/>
      <c r="AA22" s="156"/>
      <c r="AB22" s="156"/>
      <c r="AC22" s="156"/>
      <c r="AD22" s="156"/>
      <c r="AE22" s="168"/>
      <c r="AF22" s="164"/>
      <c r="AG22" s="164"/>
      <c r="AH22" s="164"/>
      <c r="AI22" s="164"/>
      <c r="AJ22" s="164"/>
      <c r="AK22" s="164"/>
      <c r="AL22" s="164"/>
      <c r="AM22" s="164"/>
      <c r="AN22" s="164"/>
      <c r="AO22" s="189">
        <f t="shared" si="0"/>
        <v>3</v>
      </c>
      <c r="AP22" s="190">
        <f t="shared" si="1"/>
        <v>30000</v>
      </c>
    </row>
    <row r="23" spans="2:42" s="155" customFormat="1" ht="12.95" customHeight="1">
      <c r="B23" s="165">
        <v>12</v>
      </c>
      <c r="C23" s="185">
        <v>44803</v>
      </c>
      <c r="D23" s="192" t="s">
        <v>202</v>
      </c>
      <c r="E23" s="172"/>
      <c r="F23" s="156"/>
      <c r="G23" s="156"/>
      <c r="H23" s="156"/>
      <c r="I23" s="156"/>
      <c r="J23" s="156"/>
      <c r="K23" s="156"/>
      <c r="L23" s="156"/>
      <c r="M23" s="156"/>
      <c r="N23" s="156"/>
      <c r="O23" s="156"/>
      <c r="P23" s="156"/>
      <c r="Q23" s="156"/>
      <c r="R23" s="156"/>
      <c r="S23" s="156"/>
      <c r="T23" s="156"/>
      <c r="U23" s="193">
        <v>1</v>
      </c>
      <c r="V23" s="195">
        <v>1</v>
      </c>
      <c r="W23" s="193">
        <v>1</v>
      </c>
      <c r="X23" s="193">
        <v>1</v>
      </c>
      <c r="Y23" s="193">
        <v>1</v>
      </c>
      <c r="Z23" s="193">
        <v>1</v>
      </c>
      <c r="AA23" s="193">
        <v>1</v>
      </c>
      <c r="AB23" s="193">
        <v>1</v>
      </c>
      <c r="AC23" s="193">
        <v>1</v>
      </c>
      <c r="AD23" s="193">
        <v>1</v>
      </c>
      <c r="AE23" s="168"/>
      <c r="AF23" s="164"/>
      <c r="AG23" s="164"/>
      <c r="AH23" s="164"/>
      <c r="AI23" s="164"/>
      <c r="AJ23" s="164"/>
      <c r="AK23" s="164"/>
      <c r="AL23" s="164"/>
      <c r="AM23" s="164"/>
      <c r="AN23" s="164"/>
      <c r="AO23" s="189">
        <f t="shared" si="0"/>
        <v>10</v>
      </c>
      <c r="AP23" s="190">
        <f t="shared" si="1"/>
        <v>100000</v>
      </c>
    </row>
    <row r="24" spans="2:42" s="155" customFormat="1" ht="12.95" customHeight="1">
      <c r="B24" s="165">
        <v>13</v>
      </c>
      <c r="C24" s="185">
        <v>44803</v>
      </c>
      <c r="D24" s="192" t="s">
        <v>203</v>
      </c>
      <c r="E24" s="172"/>
      <c r="F24" s="156"/>
      <c r="G24" s="156"/>
      <c r="H24" s="156"/>
      <c r="I24" s="156"/>
      <c r="J24" s="156"/>
      <c r="K24" s="156"/>
      <c r="L24" s="156"/>
      <c r="M24" s="156"/>
      <c r="N24" s="156"/>
      <c r="O24" s="156"/>
      <c r="P24" s="156"/>
      <c r="Q24" s="156"/>
      <c r="R24" s="156"/>
      <c r="S24" s="156"/>
      <c r="T24" s="156"/>
      <c r="U24" s="193">
        <v>1</v>
      </c>
      <c r="V24" s="195">
        <v>1</v>
      </c>
      <c r="W24" s="193">
        <v>1</v>
      </c>
      <c r="X24" s="193">
        <v>1</v>
      </c>
      <c r="Y24" s="193">
        <v>1</v>
      </c>
      <c r="Z24" s="193">
        <v>1</v>
      </c>
      <c r="AA24" s="193">
        <v>1</v>
      </c>
      <c r="AB24" s="193">
        <v>1</v>
      </c>
      <c r="AC24" s="193">
        <v>1</v>
      </c>
      <c r="AD24" s="193">
        <v>1</v>
      </c>
      <c r="AE24" s="168"/>
      <c r="AF24" s="164"/>
      <c r="AG24" s="164"/>
      <c r="AH24" s="164"/>
      <c r="AI24" s="164"/>
      <c r="AJ24" s="164"/>
      <c r="AK24" s="164"/>
      <c r="AL24" s="164"/>
      <c r="AM24" s="164"/>
      <c r="AN24" s="164"/>
      <c r="AO24" s="189">
        <f t="shared" si="0"/>
        <v>10</v>
      </c>
      <c r="AP24" s="190">
        <f t="shared" si="1"/>
        <v>100000</v>
      </c>
    </row>
    <row r="25" spans="2:42" s="155" customFormat="1" ht="12.95" customHeight="1" thickBot="1">
      <c r="B25" s="161">
        <v>14</v>
      </c>
      <c r="C25" s="185">
        <v>44803</v>
      </c>
      <c r="D25" s="192" t="s">
        <v>204</v>
      </c>
      <c r="E25" s="172"/>
      <c r="F25" s="156"/>
      <c r="G25" s="156"/>
      <c r="H25" s="156"/>
      <c r="I25" s="156"/>
      <c r="J25" s="156"/>
      <c r="K25" s="156"/>
      <c r="L25" s="156"/>
      <c r="M25" s="156"/>
      <c r="N25" s="156"/>
      <c r="O25" s="156"/>
      <c r="P25" s="156"/>
      <c r="Q25" s="156"/>
      <c r="R25" s="156"/>
      <c r="S25" s="156"/>
      <c r="T25" s="156"/>
      <c r="U25" s="193">
        <v>1</v>
      </c>
      <c r="V25" s="195">
        <v>1</v>
      </c>
      <c r="W25" s="193">
        <v>1</v>
      </c>
      <c r="X25" s="193">
        <v>1</v>
      </c>
      <c r="Y25" s="193">
        <v>1</v>
      </c>
      <c r="Z25" s="193">
        <v>1</v>
      </c>
      <c r="AA25" s="193">
        <v>1</v>
      </c>
      <c r="AB25" s="193">
        <v>1</v>
      </c>
      <c r="AC25" s="193">
        <v>1</v>
      </c>
      <c r="AD25" s="193">
        <v>1</v>
      </c>
      <c r="AE25" s="168"/>
      <c r="AF25" s="164"/>
      <c r="AG25" s="164"/>
      <c r="AH25" s="156"/>
      <c r="AI25" s="156"/>
      <c r="AJ25" s="156"/>
      <c r="AK25" s="156"/>
      <c r="AL25" s="156"/>
      <c r="AM25" s="156"/>
      <c r="AN25" s="156"/>
      <c r="AO25" s="166">
        <f t="shared" si="0"/>
        <v>10</v>
      </c>
      <c r="AP25" s="190">
        <f t="shared" si="1"/>
        <v>100000</v>
      </c>
    </row>
    <row r="26" spans="2:42" s="155" customFormat="1" ht="12.95" customHeight="1">
      <c r="B26" s="176">
        <v>15</v>
      </c>
      <c r="C26" s="196">
        <v>44881</v>
      </c>
      <c r="D26" s="197" t="s">
        <v>205</v>
      </c>
      <c r="E26" s="198"/>
      <c r="F26" s="199"/>
      <c r="G26" s="199"/>
      <c r="H26" s="199"/>
      <c r="I26" s="199"/>
      <c r="J26" s="199"/>
      <c r="K26" s="199"/>
      <c r="L26" s="199"/>
      <c r="M26" s="199"/>
      <c r="N26" s="199"/>
      <c r="O26" s="199"/>
      <c r="P26" s="199"/>
      <c r="Q26" s="199"/>
      <c r="R26" s="199"/>
      <c r="S26" s="199"/>
      <c r="T26" s="199"/>
      <c r="U26" s="199"/>
      <c r="V26" s="200"/>
      <c r="W26" s="176"/>
      <c r="X26" s="199"/>
      <c r="Y26" s="199"/>
      <c r="Z26" s="199"/>
      <c r="AA26" s="199"/>
      <c r="AB26" s="199"/>
      <c r="AC26" s="199"/>
      <c r="AD26" s="199"/>
      <c r="AE26" s="215"/>
      <c r="AF26" s="176"/>
      <c r="AG26" s="176"/>
      <c r="AH26" s="202">
        <v>1</v>
      </c>
      <c r="AI26" s="202">
        <v>1</v>
      </c>
      <c r="AJ26" s="202">
        <v>1</v>
      </c>
      <c r="AK26" s="202">
        <v>1</v>
      </c>
      <c r="AL26" s="202">
        <v>1</v>
      </c>
      <c r="AM26" s="202">
        <v>1</v>
      </c>
      <c r="AN26" s="202">
        <v>1</v>
      </c>
      <c r="AO26" s="183">
        <f t="shared" si="0"/>
        <v>7</v>
      </c>
      <c r="AP26" s="203">
        <f>10000*AO26</f>
        <v>70000</v>
      </c>
    </row>
    <row r="27" spans="2:42" s="155" customFormat="1" ht="12.95" customHeight="1">
      <c r="B27" s="165">
        <v>16</v>
      </c>
      <c r="C27" s="204">
        <v>44878</v>
      </c>
      <c r="D27" s="186" t="s">
        <v>206</v>
      </c>
      <c r="E27" s="205"/>
      <c r="F27" s="206"/>
      <c r="G27" s="206"/>
      <c r="H27" s="206"/>
      <c r="I27" s="206"/>
      <c r="J27" s="206"/>
      <c r="K27" s="206"/>
      <c r="L27" s="206"/>
      <c r="M27" s="206"/>
      <c r="N27" s="206"/>
      <c r="O27" s="206"/>
      <c r="P27" s="206"/>
      <c r="Q27" s="206"/>
      <c r="R27" s="206"/>
      <c r="S27" s="206"/>
      <c r="T27" s="206"/>
      <c r="U27" s="206"/>
      <c r="V27" s="207"/>
      <c r="W27" s="164"/>
      <c r="X27" s="206"/>
      <c r="Y27" s="206"/>
      <c r="Z27" s="206"/>
      <c r="AA27" s="206"/>
      <c r="AB27" s="206"/>
      <c r="AC27" s="206"/>
      <c r="AD27" s="427"/>
      <c r="AE27" s="460">
        <v>1</v>
      </c>
      <c r="AF27" s="208">
        <v>1</v>
      </c>
      <c r="AG27" s="208">
        <v>1</v>
      </c>
      <c r="AH27" s="208">
        <v>1</v>
      </c>
      <c r="AI27" s="208">
        <v>1</v>
      </c>
      <c r="AJ27" s="208">
        <v>1</v>
      </c>
      <c r="AK27" s="208">
        <v>1</v>
      </c>
      <c r="AL27" s="208">
        <v>1</v>
      </c>
      <c r="AM27" s="208">
        <v>1</v>
      </c>
      <c r="AN27" s="208">
        <v>1</v>
      </c>
      <c r="AO27" s="189">
        <f t="shared" si="0"/>
        <v>10</v>
      </c>
      <c r="AP27" s="190">
        <f t="shared" ref="AP27:AP32" si="2">10000*AO27</f>
        <v>100000</v>
      </c>
    </row>
    <row r="28" spans="2:42" s="155" customFormat="1" ht="12.95" customHeight="1">
      <c r="B28" s="165">
        <v>17</v>
      </c>
      <c r="C28" s="204">
        <v>44882</v>
      </c>
      <c r="D28" s="186" t="s">
        <v>207</v>
      </c>
      <c r="E28" s="205"/>
      <c r="F28" s="206"/>
      <c r="G28" s="206"/>
      <c r="H28" s="206"/>
      <c r="I28" s="206"/>
      <c r="J28" s="206"/>
      <c r="K28" s="206"/>
      <c r="L28" s="206"/>
      <c r="M28" s="206"/>
      <c r="N28" s="206"/>
      <c r="O28" s="206"/>
      <c r="P28" s="206"/>
      <c r="Q28" s="206"/>
      <c r="R28" s="206"/>
      <c r="S28" s="206"/>
      <c r="T28" s="206"/>
      <c r="U28" s="206"/>
      <c r="V28" s="207"/>
      <c r="W28" s="164"/>
      <c r="X28" s="206"/>
      <c r="Y28" s="206"/>
      <c r="Z28" s="206"/>
      <c r="AA28" s="206"/>
      <c r="AB28" s="206"/>
      <c r="AC28" s="206"/>
      <c r="AD28" s="427"/>
      <c r="AE28" s="157"/>
      <c r="AF28" s="164"/>
      <c r="AG28" s="164"/>
      <c r="AH28" s="209"/>
      <c r="AI28" s="208">
        <v>1</v>
      </c>
      <c r="AJ28" s="208">
        <v>1</v>
      </c>
      <c r="AK28" s="209"/>
      <c r="AL28" s="209"/>
      <c r="AM28" s="209"/>
      <c r="AN28" s="209"/>
      <c r="AO28" s="189">
        <f t="shared" si="0"/>
        <v>2</v>
      </c>
      <c r="AP28" s="190">
        <f t="shared" si="2"/>
        <v>20000</v>
      </c>
    </row>
    <row r="29" spans="2:42" s="155" customFormat="1" ht="12.95" customHeight="1">
      <c r="B29" s="165">
        <v>18</v>
      </c>
      <c r="C29" s="204">
        <v>44881</v>
      </c>
      <c r="D29" s="186" t="s">
        <v>208</v>
      </c>
      <c r="E29" s="205"/>
      <c r="F29" s="206"/>
      <c r="G29" s="206"/>
      <c r="H29" s="206"/>
      <c r="I29" s="206"/>
      <c r="J29" s="206"/>
      <c r="K29" s="206"/>
      <c r="L29" s="206"/>
      <c r="M29" s="206"/>
      <c r="N29" s="206"/>
      <c r="O29" s="206"/>
      <c r="P29" s="206"/>
      <c r="Q29" s="206"/>
      <c r="R29" s="206"/>
      <c r="S29" s="206"/>
      <c r="T29" s="206"/>
      <c r="U29" s="206"/>
      <c r="V29" s="207"/>
      <c r="W29" s="164"/>
      <c r="X29" s="206"/>
      <c r="Y29" s="206"/>
      <c r="Z29" s="206"/>
      <c r="AA29" s="206"/>
      <c r="AB29" s="206"/>
      <c r="AC29" s="206"/>
      <c r="AD29" s="427"/>
      <c r="AE29" s="157"/>
      <c r="AF29" s="164"/>
      <c r="AG29" s="164"/>
      <c r="AH29" s="208">
        <v>1</v>
      </c>
      <c r="AI29" s="208">
        <v>1</v>
      </c>
      <c r="AJ29" s="208">
        <v>1</v>
      </c>
      <c r="AK29" s="208">
        <v>1</v>
      </c>
      <c r="AL29" s="208">
        <v>1</v>
      </c>
      <c r="AM29" s="208">
        <v>1</v>
      </c>
      <c r="AN29" s="208">
        <v>1</v>
      </c>
      <c r="AO29" s="189">
        <f t="shared" si="0"/>
        <v>7</v>
      </c>
      <c r="AP29" s="190">
        <f t="shared" si="2"/>
        <v>70000</v>
      </c>
    </row>
    <row r="30" spans="2:42" s="155" customFormat="1" ht="12.95" customHeight="1">
      <c r="B30" s="165">
        <v>19</v>
      </c>
      <c r="C30" s="204">
        <v>44883</v>
      </c>
      <c r="D30" s="186" t="s">
        <v>209</v>
      </c>
      <c r="E30" s="205"/>
      <c r="F30" s="206"/>
      <c r="G30" s="206"/>
      <c r="H30" s="206"/>
      <c r="I30" s="206"/>
      <c r="J30" s="206"/>
      <c r="K30" s="206"/>
      <c r="L30" s="206"/>
      <c r="M30" s="206"/>
      <c r="N30" s="206"/>
      <c r="O30" s="206"/>
      <c r="P30" s="206"/>
      <c r="Q30" s="206"/>
      <c r="R30" s="206"/>
      <c r="S30" s="206"/>
      <c r="T30" s="206"/>
      <c r="U30" s="206"/>
      <c r="V30" s="207"/>
      <c r="W30" s="164"/>
      <c r="X30" s="206"/>
      <c r="Y30" s="206"/>
      <c r="Z30" s="206"/>
      <c r="AA30" s="206"/>
      <c r="AB30" s="206"/>
      <c r="AC30" s="206"/>
      <c r="AD30" s="427"/>
      <c r="AE30" s="157"/>
      <c r="AF30" s="164"/>
      <c r="AG30" s="164"/>
      <c r="AH30" s="164"/>
      <c r="AI30" s="164"/>
      <c r="AJ30" s="208">
        <v>1</v>
      </c>
      <c r="AK30" s="208">
        <v>1</v>
      </c>
      <c r="AL30" s="208">
        <v>1</v>
      </c>
      <c r="AM30" s="208">
        <v>1</v>
      </c>
      <c r="AN30" s="208">
        <v>1</v>
      </c>
      <c r="AO30" s="189">
        <f t="shared" si="0"/>
        <v>5</v>
      </c>
      <c r="AP30" s="190">
        <f t="shared" si="2"/>
        <v>50000</v>
      </c>
    </row>
    <row r="31" spans="2:42" s="155" customFormat="1" ht="12.95" customHeight="1">
      <c r="B31" s="165">
        <v>20</v>
      </c>
      <c r="C31" s="204">
        <v>44883</v>
      </c>
      <c r="D31" s="186" t="s">
        <v>210</v>
      </c>
      <c r="E31" s="205"/>
      <c r="F31" s="206"/>
      <c r="G31" s="206"/>
      <c r="H31" s="206"/>
      <c r="I31" s="206"/>
      <c r="J31" s="206"/>
      <c r="K31" s="206"/>
      <c r="L31" s="206"/>
      <c r="M31" s="206"/>
      <c r="N31" s="206"/>
      <c r="O31" s="206"/>
      <c r="P31" s="206"/>
      <c r="Q31" s="206"/>
      <c r="R31" s="206"/>
      <c r="S31" s="206"/>
      <c r="T31" s="206"/>
      <c r="U31" s="206"/>
      <c r="V31" s="207"/>
      <c r="W31" s="164"/>
      <c r="X31" s="206"/>
      <c r="Y31" s="206"/>
      <c r="Z31" s="206"/>
      <c r="AA31" s="206"/>
      <c r="AB31" s="206"/>
      <c r="AC31" s="206"/>
      <c r="AD31" s="427"/>
      <c r="AE31" s="164"/>
      <c r="AF31" s="164"/>
      <c r="AG31" s="164"/>
      <c r="AH31" s="164"/>
      <c r="AI31" s="164"/>
      <c r="AJ31" s="208">
        <v>1</v>
      </c>
      <c r="AK31" s="208">
        <v>1</v>
      </c>
      <c r="AL31" s="208">
        <v>1</v>
      </c>
      <c r="AM31" s="208">
        <v>1</v>
      </c>
      <c r="AN31" s="208">
        <v>1</v>
      </c>
      <c r="AO31" s="189">
        <f t="shared" si="0"/>
        <v>5</v>
      </c>
      <c r="AP31" s="190">
        <f t="shared" si="2"/>
        <v>50000</v>
      </c>
    </row>
    <row r="32" spans="2:42" s="155" customFormat="1" ht="12.95" customHeight="1" thickBot="1">
      <c r="B32" s="161">
        <v>21</v>
      </c>
      <c r="C32" s="210">
        <v>44883</v>
      </c>
      <c r="D32" s="192" t="s">
        <v>211</v>
      </c>
      <c r="E32" s="211"/>
      <c r="F32" s="212"/>
      <c r="G32" s="212"/>
      <c r="H32" s="212"/>
      <c r="I32" s="212"/>
      <c r="J32" s="212"/>
      <c r="K32" s="212"/>
      <c r="L32" s="212"/>
      <c r="M32" s="212"/>
      <c r="N32" s="212"/>
      <c r="O32" s="212"/>
      <c r="P32" s="212"/>
      <c r="Q32" s="212"/>
      <c r="R32" s="212"/>
      <c r="S32" s="212"/>
      <c r="T32" s="212"/>
      <c r="U32" s="212"/>
      <c r="V32" s="173"/>
      <c r="W32" s="156"/>
      <c r="X32" s="212"/>
      <c r="Y32" s="212"/>
      <c r="Z32" s="212"/>
      <c r="AA32" s="212"/>
      <c r="AB32" s="212"/>
      <c r="AC32" s="212"/>
      <c r="AD32" s="212"/>
      <c r="AE32" s="156"/>
      <c r="AF32" s="156"/>
      <c r="AG32" s="156"/>
      <c r="AH32" s="156"/>
      <c r="AI32" s="156"/>
      <c r="AJ32" s="208">
        <v>1</v>
      </c>
      <c r="AK32" s="213">
        <v>1</v>
      </c>
      <c r="AL32" s="213">
        <v>1</v>
      </c>
      <c r="AM32" s="213">
        <v>1</v>
      </c>
      <c r="AN32" s="213">
        <v>1</v>
      </c>
      <c r="AO32" s="189">
        <f t="shared" si="0"/>
        <v>5</v>
      </c>
      <c r="AP32" s="194">
        <f t="shared" si="2"/>
        <v>50000</v>
      </c>
    </row>
    <row r="33" spans="1:51" s="155" customFormat="1" ht="12.95" customHeight="1">
      <c r="B33" s="214" t="s">
        <v>24</v>
      </c>
      <c r="C33" s="215"/>
      <c r="D33" s="216"/>
      <c r="E33" s="201">
        <f t="shared" ref="E33:V33" si="3">SUM(E12:E32)</f>
        <v>1</v>
      </c>
      <c r="F33" s="176">
        <f t="shared" si="3"/>
        <v>1</v>
      </c>
      <c r="G33" s="176">
        <f t="shared" si="3"/>
        <v>0</v>
      </c>
      <c r="H33" s="176">
        <f t="shared" si="3"/>
        <v>0</v>
      </c>
      <c r="I33" s="176">
        <f t="shared" si="3"/>
        <v>1</v>
      </c>
      <c r="J33" s="176">
        <f t="shared" si="3"/>
        <v>1</v>
      </c>
      <c r="K33" s="176">
        <f t="shared" si="3"/>
        <v>3</v>
      </c>
      <c r="L33" s="176">
        <f t="shared" si="3"/>
        <v>7</v>
      </c>
      <c r="M33" s="176">
        <f t="shared" si="3"/>
        <v>7</v>
      </c>
      <c r="N33" s="176">
        <f t="shared" si="3"/>
        <v>6</v>
      </c>
      <c r="O33" s="176">
        <f t="shared" si="3"/>
        <v>6</v>
      </c>
      <c r="P33" s="176">
        <f t="shared" si="3"/>
        <v>6</v>
      </c>
      <c r="Q33" s="176">
        <f t="shared" si="3"/>
        <v>6</v>
      </c>
      <c r="R33" s="176">
        <f t="shared" si="3"/>
        <v>6</v>
      </c>
      <c r="S33" s="176">
        <f t="shared" si="3"/>
        <v>6</v>
      </c>
      <c r="T33" s="176">
        <f t="shared" si="3"/>
        <v>7</v>
      </c>
      <c r="U33" s="176">
        <f t="shared" si="3"/>
        <v>8</v>
      </c>
      <c r="V33" s="215">
        <f t="shared" si="3"/>
        <v>5</v>
      </c>
      <c r="W33" s="176">
        <f>SUM(W12:W32)</f>
        <v>5</v>
      </c>
      <c r="X33" s="176">
        <f t="shared" ref="X33:AN33" si="4">SUM(X12:X32)</f>
        <v>4</v>
      </c>
      <c r="Y33" s="176">
        <f t="shared" si="4"/>
        <v>4</v>
      </c>
      <c r="Z33" s="176">
        <f t="shared" si="4"/>
        <v>4</v>
      </c>
      <c r="AA33" s="176">
        <f t="shared" si="4"/>
        <v>4</v>
      </c>
      <c r="AB33" s="176">
        <f t="shared" si="4"/>
        <v>4</v>
      </c>
      <c r="AC33" s="176">
        <f t="shared" si="4"/>
        <v>4</v>
      </c>
      <c r="AD33" s="176">
        <f t="shared" si="4"/>
        <v>3</v>
      </c>
      <c r="AE33" s="176">
        <f t="shared" si="4"/>
        <v>1</v>
      </c>
      <c r="AF33" s="176">
        <f t="shared" si="4"/>
        <v>1</v>
      </c>
      <c r="AG33" s="176">
        <f t="shared" si="4"/>
        <v>1</v>
      </c>
      <c r="AH33" s="176">
        <f t="shared" si="4"/>
        <v>3</v>
      </c>
      <c r="AI33" s="176">
        <f t="shared" si="4"/>
        <v>4</v>
      </c>
      <c r="AJ33" s="176">
        <f t="shared" si="4"/>
        <v>7</v>
      </c>
      <c r="AK33" s="176">
        <f t="shared" si="4"/>
        <v>6</v>
      </c>
      <c r="AL33" s="176">
        <f t="shared" si="4"/>
        <v>6</v>
      </c>
      <c r="AM33" s="176">
        <f t="shared" si="4"/>
        <v>6</v>
      </c>
      <c r="AN33" s="199">
        <f t="shared" si="4"/>
        <v>6</v>
      </c>
      <c r="AO33" s="217">
        <f>SUM(AO12:AO32)</f>
        <v>150</v>
      </c>
      <c r="AP33" s="218">
        <f>SUM(AP11:AP32)</f>
        <v>1500000</v>
      </c>
    </row>
    <row r="34" spans="1:51" s="155" customFormat="1" ht="12.95" customHeight="1" thickBot="1">
      <c r="B34" s="219" t="s">
        <v>212</v>
      </c>
      <c r="C34" s="157"/>
      <c r="D34" s="220"/>
      <c r="E34" s="207"/>
      <c r="F34" s="164"/>
      <c r="G34" s="164"/>
      <c r="H34" s="164"/>
      <c r="I34" s="164"/>
      <c r="J34" s="164"/>
      <c r="K34" s="164"/>
      <c r="L34" s="164">
        <v>7</v>
      </c>
      <c r="M34" s="164">
        <v>7</v>
      </c>
      <c r="N34" s="164">
        <v>6</v>
      </c>
      <c r="O34" s="164">
        <v>6</v>
      </c>
      <c r="P34" s="164">
        <v>6</v>
      </c>
      <c r="Q34" s="164">
        <v>6</v>
      </c>
      <c r="R34" s="164">
        <v>6</v>
      </c>
      <c r="S34" s="164">
        <v>6</v>
      </c>
      <c r="T34" s="164">
        <v>7</v>
      </c>
      <c r="U34" s="164">
        <v>8</v>
      </c>
      <c r="V34" s="157">
        <v>5</v>
      </c>
      <c r="W34" s="164">
        <v>5</v>
      </c>
      <c r="X34" s="164"/>
      <c r="Y34" s="164"/>
      <c r="Z34" s="164"/>
      <c r="AA34" s="164"/>
      <c r="AB34" s="164"/>
      <c r="AC34" s="164"/>
      <c r="AD34" s="164"/>
      <c r="AE34" s="164"/>
      <c r="AF34" s="164"/>
      <c r="AG34" s="164"/>
      <c r="AH34" s="164"/>
      <c r="AI34" s="164"/>
      <c r="AJ34" s="164">
        <v>7</v>
      </c>
      <c r="AK34" s="164">
        <v>6</v>
      </c>
      <c r="AL34" s="164">
        <v>6</v>
      </c>
      <c r="AM34" s="164">
        <v>6</v>
      </c>
      <c r="AN34" s="206">
        <v>6</v>
      </c>
      <c r="AO34" s="221">
        <f>SUM(E34:AN34)</f>
        <v>106</v>
      </c>
      <c r="AP34" s="222">
        <f>10000*AO34</f>
        <v>1060000</v>
      </c>
    </row>
    <row r="35" spans="1:51" s="155" customFormat="1" ht="12.75" thickBot="1">
      <c r="B35" s="223"/>
      <c r="C35" s="173"/>
      <c r="R35" s="170"/>
      <c r="S35" s="170"/>
      <c r="AD35" s="224"/>
      <c r="AE35" s="224"/>
      <c r="AF35" s="224"/>
      <c r="AG35" s="224"/>
      <c r="AH35" s="224"/>
      <c r="AI35" s="224"/>
      <c r="AJ35" s="224"/>
      <c r="AK35" s="224"/>
      <c r="AL35" s="224"/>
      <c r="AM35" s="224"/>
      <c r="AN35" s="224"/>
      <c r="AO35" s="225" t="s">
        <v>1</v>
      </c>
      <c r="AP35" s="226">
        <f>SUM(AP33:AP34)</f>
        <v>2560000</v>
      </c>
    </row>
    <row r="36" spans="1:51">
      <c r="C36" s="73"/>
      <c r="D36" s="73"/>
      <c r="E36" s="33"/>
      <c r="F36" s="34"/>
      <c r="G36" s="34"/>
      <c r="H36" s="34"/>
      <c r="I36" s="34"/>
      <c r="J36" s="34"/>
      <c r="K36" s="34"/>
      <c r="L36" s="34"/>
      <c r="M36" s="34"/>
      <c r="N36" s="34"/>
      <c r="O36" s="34"/>
      <c r="P36" s="33"/>
      <c r="Q36" s="33"/>
      <c r="R36" s="33"/>
      <c r="S36" s="33"/>
      <c r="T36" s="33"/>
      <c r="U36" s="33"/>
      <c r="V36" s="33"/>
      <c r="W36" s="33"/>
      <c r="X36" s="33"/>
      <c r="Y36" s="33"/>
      <c r="Z36" s="33"/>
      <c r="AA36" s="33"/>
      <c r="AB36" s="33"/>
      <c r="AC36" s="33"/>
      <c r="AD36" s="33"/>
      <c r="AE36" s="33"/>
      <c r="AF36" s="33"/>
      <c r="AG36" s="33"/>
      <c r="AI36" s="33"/>
      <c r="AJ36" s="34"/>
      <c r="AK36" s="34"/>
      <c r="AL36" s="34"/>
      <c r="AM36" s="34"/>
      <c r="AN36" s="34"/>
      <c r="AO36" s="34"/>
      <c r="AP36" s="34"/>
      <c r="AQ36" s="34"/>
      <c r="AR36" s="34"/>
      <c r="AS36" s="34"/>
      <c r="AT36" s="34"/>
      <c r="AU36" s="34"/>
      <c r="AV36" s="34"/>
    </row>
    <row r="37" spans="1:51">
      <c r="A37" s="34"/>
      <c r="C37" s="73"/>
      <c r="D37" s="33"/>
      <c r="E37" s="34"/>
      <c r="F37" s="34"/>
      <c r="G37" s="34"/>
      <c r="H37" s="34"/>
      <c r="I37" s="34"/>
      <c r="J37" s="34"/>
      <c r="K37" s="34"/>
      <c r="L37" s="34"/>
      <c r="M37" s="34"/>
      <c r="N37" s="34"/>
      <c r="O37" s="33"/>
      <c r="P37" s="33"/>
      <c r="Q37" s="33"/>
      <c r="R37" s="33"/>
      <c r="S37" s="33"/>
      <c r="T37" s="33"/>
      <c r="U37" s="33"/>
      <c r="V37" s="33"/>
      <c r="W37" s="33"/>
      <c r="X37" s="33"/>
      <c r="Y37" s="33"/>
      <c r="Z37" s="33"/>
      <c r="AA37" s="33"/>
      <c r="AB37" s="33"/>
      <c r="AC37" s="33"/>
      <c r="AD37" s="33"/>
      <c r="AE37" s="33"/>
      <c r="AF37" s="33"/>
      <c r="AG37" s="33"/>
      <c r="AH37" s="33"/>
      <c r="AI37" s="33"/>
      <c r="AJ37" s="35"/>
      <c r="AK37" s="35"/>
      <c r="AL37" s="35"/>
      <c r="AM37" s="35"/>
      <c r="AN37" s="35"/>
      <c r="AO37" s="35"/>
      <c r="AP37" s="35"/>
      <c r="AQ37" s="35"/>
      <c r="AR37" s="35"/>
      <c r="AS37" s="35"/>
      <c r="AT37" s="35"/>
      <c r="AU37" s="35"/>
      <c r="AV37" s="35"/>
      <c r="AW37" s="35"/>
    </row>
    <row r="38" spans="1:51">
      <c r="A38" s="34"/>
      <c r="B38" s="73" t="s">
        <v>105</v>
      </c>
      <c r="C38" s="73" t="s">
        <v>98</v>
      </c>
      <c r="D38" s="33"/>
      <c r="E38" s="34"/>
      <c r="F38" s="34"/>
      <c r="G38" s="34"/>
      <c r="H38" s="34"/>
      <c r="I38" s="34"/>
      <c r="J38" s="34"/>
      <c r="K38" s="34"/>
      <c r="L38" s="34"/>
      <c r="M38" s="34"/>
      <c r="N38" s="34"/>
      <c r="O38" s="33"/>
      <c r="P38" s="33"/>
      <c r="Q38" s="33"/>
      <c r="R38" s="33"/>
      <c r="S38" s="33"/>
      <c r="T38" s="33"/>
      <c r="U38" s="33"/>
      <c r="V38" s="33"/>
      <c r="W38" s="33"/>
      <c r="X38" s="33"/>
      <c r="Y38" s="33"/>
      <c r="Z38" s="33"/>
      <c r="AA38" s="33"/>
      <c r="AB38" s="33"/>
      <c r="AC38" s="33"/>
      <c r="AD38" s="33"/>
      <c r="AE38" s="33"/>
      <c r="AF38" s="33"/>
      <c r="AG38" s="33"/>
      <c r="AH38" s="33"/>
      <c r="AI38" s="33"/>
      <c r="AJ38" s="35"/>
      <c r="AK38" s="35"/>
      <c r="AL38" s="35"/>
      <c r="AM38" s="35"/>
      <c r="AN38" s="35"/>
      <c r="AO38" s="35"/>
      <c r="AP38" s="35"/>
      <c r="AQ38" s="35"/>
      <c r="AR38" s="35"/>
      <c r="AS38" s="35"/>
      <c r="AT38" s="35"/>
      <c r="AU38" s="35"/>
      <c r="AV38" s="35"/>
      <c r="AW38" s="35"/>
      <c r="AX38" s="35"/>
      <c r="AY38" s="35"/>
    </row>
    <row r="39" spans="1:51">
      <c r="A39" s="34"/>
      <c r="B39" s="73" t="s">
        <v>103</v>
      </c>
      <c r="C39" s="73" t="s">
        <v>141</v>
      </c>
      <c r="D39" s="33"/>
      <c r="E39" s="34"/>
      <c r="F39" s="34"/>
      <c r="G39" s="34"/>
      <c r="H39" s="34"/>
      <c r="I39" s="34"/>
      <c r="J39" s="34"/>
      <c r="K39" s="34"/>
      <c r="L39" s="34"/>
      <c r="M39" s="34"/>
      <c r="N39" s="34"/>
      <c r="O39" s="33"/>
      <c r="P39" s="33"/>
      <c r="Q39" s="33"/>
      <c r="R39" s="33"/>
      <c r="S39" s="33"/>
      <c r="T39" s="33"/>
      <c r="U39" s="33"/>
      <c r="V39" s="33"/>
      <c r="W39" s="33"/>
      <c r="X39" s="33"/>
      <c r="Y39" s="33"/>
      <c r="Z39" s="33"/>
      <c r="AA39" s="33"/>
      <c r="AB39" s="33"/>
      <c r="AC39" s="33"/>
      <c r="AD39" s="33"/>
      <c r="AE39" s="33"/>
      <c r="AF39" s="33"/>
      <c r="AG39" s="33"/>
      <c r="AH39" s="33"/>
      <c r="AI39" s="33"/>
      <c r="AJ39" s="35"/>
      <c r="AK39" s="35"/>
      <c r="AL39" s="35"/>
      <c r="AM39" s="35"/>
      <c r="AN39" s="35"/>
      <c r="AO39" s="35"/>
      <c r="AP39" s="35"/>
      <c r="AQ39" s="35"/>
      <c r="AR39" s="35"/>
      <c r="AS39" s="35"/>
      <c r="AT39" s="35"/>
      <c r="AU39" s="35"/>
      <c r="AV39" s="35"/>
      <c r="AW39" s="35"/>
      <c r="AX39" s="35"/>
      <c r="AY39" s="35"/>
    </row>
    <row r="40" spans="1:51">
      <c r="A40" s="34"/>
      <c r="B40" s="71" t="s">
        <v>104</v>
      </c>
      <c r="C40" s="73" t="s">
        <v>62</v>
      </c>
      <c r="D40" s="33"/>
      <c r="E40" s="34"/>
      <c r="F40" s="34"/>
      <c r="G40" s="34"/>
      <c r="H40" s="34"/>
      <c r="I40" s="34"/>
      <c r="J40" s="34"/>
      <c r="K40" s="34"/>
      <c r="L40" s="34"/>
      <c r="M40" s="34"/>
      <c r="N40" s="34"/>
      <c r="O40" s="33"/>
      <c r="P40" s="33"/>
      <c r="Q40" s="33"/>
      <c r="R40" s="33"/>
      <c r="S40" s="33"/>
      <c r="T40" s="33"/>
      <c r="U40" s="33"/>
      <c r="V40" s="33"/>
      <c r="W40" s="33"/>
      <c r="X40" s="33"/>
      <c r="Y40" s="33"/>
      <c r="Z40" s="33"/>
      <c r="AA40" s="33"/>
      <c r="AB40" s="33"/>
      <c r="AC40" s="33"/>
      <c r="AD40" s="33"/>
      <c r="AE40" s="33"/>
      <c r="AF40" s="33"/>
      <c r="AG40" s="33"/>
      <c r="AH40" s="33"/>
      <c r="AI40" s="33"/>
      <c r="AJ40" s="35"/>
      <c r="AK40" s="35"/>
      <c r="AL40" s="35"/>
      <c r="AM40" s="35"/>
      <c r="AN40" s="35"/>
      <c r="AO40" s="35"/>
      <c r="AP40" s="35"/>
      <c r="AQ40" s="35"/>
      <c r="AR40" s="35"/>
      <c r="AS40" s="35"/>
      <c r="AT40" s="35"/>
      <c r="AU40" s="35"/>
      <c r="AV40" s="35"/>
      <c r="AW40" s="35"/>
      <c r="AX40" s="35"/>
      <c r="AY40" s="35"/>
    </row>
    <row r="41" spans="1:51">
      <c r="A41" s="34"/>
      <c r="B41" s="74"/>
      <c r="C41" s="73" t="s">
        <v>61</v>
      </c>
      <c r="D41" s="33"/>
      <c r="E41" s="34"/>
      <c r="F41" s="34"/>
      <c r="G41" s="34"/>
      <c r="H41" s="34"/>
      <c r="I41" s="34"/>
      <c r="J41" s="34"/>
      <c r="K41" s="34"/>
      <c r="L41" s="34"/>
      <c r="M41" s="34"/>
      <c r="N41" s="34"/>
      <c r="O41" s="33"/>
      <c r="P41" s="33"/>
      <c r="Q41" s="33"/>
      <c r="R41" s="33"/>
      <c r="S41" s="33"/>
      <c r="T41" s="33"/>
      <c r="U41" s="33"/>
      <c r="V41" s="33"/>
      <c r="W41" s="33"/>
      <c r="X41" s="33"/>
      <c r="Y41" s="33"/>
      <c r="Z41" s="33"/>
      <c r="AA41" s="33"/>
      <c r="AB41" s="33"/>
      <c r="AC41" s="33"/>
      <c r="AD41" s="33"/>
      <c r="AE41" s="33"/>
      <c r="AF41" s="33"/>
      <c r="AG41" s="33"/>
      <c r="AH41" s="33"/>
      <c r="AI41" s="33"/>
      <c r="AJ41" s="35"/>
      <c r="AK41" s="35"/>
      <c r="AL41" s="35"/>
      <c r="AM41" s="35"/>
      <c r="AN41" s="35"/>
      <c r="AO41" s="35"/>
      <c r="AP41" s="35"/>
      <c r="AQ41" s="35"/>
      <c r="AR41" s="35"/>
      <c r="AS41" s="35"/>
      <c r="AT41" s="35"/>
      <c r="AU41" s="35"/>
      <c r="AV41" s="35"/>
      <c r="AW41" s="35"/>
      <c r="AX41" s="35"/>
      <c r="AY41" s="35"/>
    </row>
    <row r="42" spans="1:51">
      <c r="A42" s="34"/>
      <c r="C42" s="73"/>
      <c r="D42" s="33"/>
      <c r="E42" s="34"/>
      <c r="F42" s="34"/>
      <c r="G42" s="34"/>
      <c r="H42" s="34"/>
      <c r="I42" s="34"/>
      <c r="J42" s="34"/>
      <c r="K42" s="34"/>
      <c r="L42" s="34"/>
      <c r="M42" s="34"/>
      <c r="N42" s="34"/>
      <c r="O42" s="33"/>
      <c r="P42" s="33"/>
      <c r="Q42" s="33"/>
      <c r="R42" s="33"/>
      <c r="S42" s="33"/>
      <c r="T42" s="33"/>
      <c r="U42" s="33"/>
      <c r="V42" s="33"/>
      <c r="W42" s="33"/>
      <c r="X42" s="33"/>
      <c r="Y42" s="33"/>
      <c r="Z42" s="33"/>
      <c r="AA42" s="33"/>
      <c r="AB42" s="33"/>
      <c r="AC42" s="33"/>
      <c r="AD42" s="33"/>
      <c r="AE42" s="33"/>
      <c r="AF42" s="33"/>
      <c r="AG42" s="33"/>
      <c r="AH42" s="33"/>
      <c r="AI42" s="33"/>
      <c r="AJ42" s="35"/>
      <c r="AK42" s="35"/>
      <c r="AL42" s="35"/>
      <c r="AM42" s="35"/>
      <c r="AN42" s="35"/>
      <c r="AO42" s="35"/>
      <c r="AP42" s="35"/>
      <c r="AQ42" s="35"/>
      <c r="AR42" s="35"/>
      <c r="AS42" s="35"/>
      <c r="AT42" s="35"/>
      <c r="AU42" s="35"/>
      <c r="AV42" s="35"/>
      <c r="AW42" s="35"/>
      <c r="AX42" s="35"/>
      <c r="AY42" s="35"/>
    </row>
    <row r="43" spans="1:51">
      <c r="A43" s="34"/>
      <c r="C43" s="73"/>
      <c r="D43" s="33"/>
      <c r="E43" s="34"/>
      <c r="F43" s="34"/>
      <c r="G43" s="34"/>
      <c r="H43" s="34"/>
      <c r="I43" s="34"/>
      <c r="J43" s="34"/>
      <c r="K43" s="34"/>
      <c r="L43" s="34"/>
      <c r="M43" s="34"/>
      <c r="N43" s="34"/>
      <c r="O43" s="33"/>
      <c r="P43" s="33"/>
      <c r="Q43" s="33"/>
      <c r="R43" s="33"/>
      <c r="S43" s="33"/>
      <c r="T43" s="33"/>
      <c r="U43" s="33"/>
      <c r="V43" s="33"/>
      <c r="W43" s="33"/>
      <c r="X43" s="33"/>
      <c r="Y43" s="33"/>
      <c r="Z43" s="33"/>
      <c r="AA43" s="33"/>
      <c r="AB43" s="33"/>
      <c r="AC43" s="33"/>
      <c r="AD43" s="33"/>
      <c r="AE43" s="33"/>
      <c r="AF43" s="33"/>
      <c r="AG43" s="33"/>
      <c r="AH43" s="33"/>
      <c r="AI43" s="33"/>
      <c r="AJ43" s="35"/>
      <c r="AK43" s="35"/>
      <c r="AL43" s="35"/>
      <c r="AM43" s="35"/>
      <c r="AN43" s="35"/>
      <c r="AO43" s="35"/>
      <c r="AP43" s="35"/>
      <c r="AQ43" s="35"/>
      <c r="AR43" s="35"/>
      <c r="AS43" s="35"/>
      <c r="AT43" s="35"/>
      <c r="AU43" s="35"/>
      <c r="AV43" s="35"/>
      <c r="AW43" s="35"/>
      <c r="AX43" s="35"/>
      <c r="AY43" s="35"/>
    </row>
    <row r="44" spans="1:51">
      <c r="A44" s="34"/>
      <c r="C44" s="73"/>
      <c r="D44" s="33"/>
      <c r="E44" s="34"/>
      <c r="F44" s="34"/>
      <c r="G44" s="34"/>
      <c r="H44" s="34"/>
      <c r="I44" s="34"/>
      <c r="J44" s="34"/>
      <c r="K44" s="34"/>
      <c r="L44" s="34"/>
      <c r="M44" s="34"/>
      <c r="N44" s="34"/>
      <c r="O44" s="33"/>
      <c r="P44" s="33"/>
      <c r="Q44" s="33"/>
      <c r="R44" s="33"/>
      <c r="S44" s="33"/>
      <c r="T44" s="33"/>
      <c r="U44" s="33"/>
      <c r="V44" s="33"/>
      <c r="W44" s="33"/>
      <c r="X44" s="33"/>
      <c r="Y44" s="33"/>
      <c r="Z44" s="33"/>
      <c r="AA44" s="33"/>
      <c r="AB44" s="33"/>
      <c r="AC44" s="33"/>
      <c r="AD44" s="33"/>
      <c r="AE44" s="33"/>
      <c r="AF44" s="33"/>
      <c r="AG44" s="33"/>
      <c r="AH44" s="33"/>
      <c r="AI44" s="33"/>
      <c r="AJ44" s="35"/>
      <c r="AK44" s="35"/>
      <c r="AL44" s="35"/>
      <c r="AM44" s="35"/>
      <c r="AN44" s="35"/>
      <c r="AO44" s="35"/>
      <c r="AP44" s="35"/>
      <c r="AQ44" s="35"/>
      <c r="AR44" s="35"/>
      <c r="AS44" s="35"/>
      <c r="AT44" s="35"/>
      <c r="AU44" s="35"/>
      <c r="AV44" s="35"/>
      <c r="AW44" s="35"/>
      <c r="AX44" s="35"/>
      <c r="AY44" s="35"/>
    </row>
    <row r="45" spans="1:51">
      <c r="A45" s="34"/>
      <c r="C45" s="73"/>
      <c r="D45" s="33"/>
      <c r="E45" s="34"/>
      <c r="F45" s="34"/>
      <c r="G45" s="34"/>
      <c r="H45" s="34"/>
      <c r="I45" s="34"/>
      <c r="J45" s="34"/>
      <c r="K45" s="34"/>
      <c r="L45" s="34"/>
      <c r="M45" s="34"/>
      <c r="N45" s="34"/>
      <c r="O45" s="33"/>
      <c r="P45" s="33"/>
      <c r="Q45" s="33"/>
      <c r="R45" s="33"/>
      <c r="S45" s="33"/>
      <c r="T45" s="33"/>
      <c r="U45" s="33"/>
      <c r="V45" s="33"/>
      <c r="W45" s="33"/>
      <c r="X45" s="33"/>
      <c r="Y45" s="33"/>
      <c r="Z45" s="33"/>
      <c r="AA45" s="33"/>
      <c r="AB45" s="33"/>
      <c r="AC45" s="33"/>
      <c r="AD45" s="33"/>
      <c r="AE45" s="33"/>
      <c r="AF45" s="33"/>
      <c r="AG45" s="33"/>
      <c r="AH45" s="33"/>
      <c r="AI45" s="33"/>
      <c r="AJ45" s="35"/>
      <c r="AK45" s="35"/>
      <c r="AL45" s="35"/>
      <c r="AM45" s="35"/>
      <c r="AN45" s="35"/>
      <c r="AO45" s="35"/>
      <c r="AP45" s="35"/>
      <c r="AQ45" s="35"/>
      <c r="AR45" s="35"/>
      <c r="AS45" s="35"/>
      <c r="AT45" s="35"/>
      <c r="AU45" s="35"/>
      <c r="AV45" s="35"/>
      <c r="AW45" s="35"/>
      <c r="AX45" s="35"/>
      <c r="AY45" s="35"/>
    </row>
    <row r="46" spans="1:51" ht="23.45" customHeight="1">
      <c r="A46" s="34"/>
      <c r="B46" s="533" t="s">
        <v>142</v>
      </c>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533"/>
      <c r="AM46" s="533"/>
      <c r="AN46" s="533"/>
      <c r="AO46" s="533"/>
      <c r="AP46" s="533"/>
      <c r="AQ46" s="533"/>
      <c r="AR46" s="533"/>
      <c r="AS46" s="533"/>
      <c r="AT46" s="533"/>
      <c r="AU46" s="533"/>
      <c r="AV46" s="533"/>
      <c r="AW46" s="533"/>
      <c r="AX46" s="533"/>
      <c r="AY46" s="35"/>
    </row>
    <row r="47" spans="1:51" ht="26.1" customHeight="1">
      <c r="A47" s="34"/>
      <c r="B47" s="71" t="s">
        <v>139</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35"/>
    </row>
    <row r="48" spans="1:51" ht="26.1" customHeight="1">
      <c r="A48" s="268"/>
      <c r="B48" s="534" t="s">
        <v>218</v>
      </c>
      <c r="C48" s="534"/>
      <c r="D48" s="534"/>
      <c r="E48" s="534"/>
      <c r="F48" s="534"/>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4"/>
      <c r="AL48" s="534"/>
      <c r="AM48" s="534"/>
      <c r="AN48" s="534"/>
      <c r="AO48" s="534"/>
      <c r="AP48" s="534"/>
      <c r="AQ48" s="534"/>
      <c r="AR48" s="534"/>
      <c r="AS48" s="534"/>
      <c r="AT48" s="534"/>
      <c r="AU48" s="534"/>
      <c r="AV48" s="534"/>
      <c r="AW48" s="534"/>
      <c r="AX48" s="534"/>
      <c r="AY48" s="35"/>
    </row>
    <row r="49" spans="1:51" ht="75.95" customHeight="1">
      <c r="A49" s="34"/>
      <c r="B49" s="534" t="s">
        <v>219</v>
      </c>
      <c r="C49" s="534"/>
      <c r="D49" s="534"/>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34"/>
      <c r="AC49" s="534"/>
      <c r="AD49" s="534"/>
      <c r="AE49" s="534"/>
      <c r="AF49" s="534"/>
      <c r="AG49" s="534"/>
      <c r="AH49" s="534"/>
      <c r="AI49" s="534"/>
      <c r="AJ49" s="534"/>
      <c r="AK49" s="534"/>
      <c r="AL49" s="534"/>
      <c r="AM49" s="534"/>
      <c r="AN49" s="534"/>
      <c r="AO49" s="534"/>
      <c r="AP49" s="534"/>
      <c r="AQ49" s="534"/>
      <c r="AR49" s="534"/>
      <c r="AS49" s="534"/>
      <c r="AT49" s="534"/>
      <c r="AU49" s="534"/>
      <c r="AV49" s="534"/>
      <c r="AW49" s="534"/>
      <c r="AX49" s="534"/>
      <c r="AY49" s="35"/>
    </row>
    <row r="50" spans="1:51" ht="75.95" customHeight="1">
      <c r="A50" s="34"/>
      <c r="B50" s="530" t="s">
        <v>220</v>
      </c>
      <c r="C50" s="530"/>
      <c r="D50" s="530"/>
      <c r="E50" s="530"/>
      <c r="F50" s="530"/>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0"/>
      <c r="AN50" s="530"/>
      <c r="AO50" s="530"/>
      <c r="AP50" s="530"/>
      <c r="AQ50" s="530"/>
      <c r="AR50" s="530"/>
      <c r="AS50" s="530"/>
      <c r="AT50" s="530"/>
      <c r="AU50" s="530"/>
      <c r="AV50" s="530"/>
      <c r="AW50" s="530"/>
      <c r="AX50" s="530"/>
      <c r="AY50" s="35"/>
    </row>
    <row r="51" spans="1:51" ht="15" customHeight="1">
      <c r="A51" s="3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35"/>
    </row>
    <row r="52" spans="1:51" ht="26.1" customHeight="1">
      <c r="A52" s="34"/>
      <c r="B52" s="71" t="s">
        <v>140</v>
      </c>
      <c r="C52" s="73"/>
      <c r="D52" s="33"/>
      <c r="E52" s="34"/>
      <c r="F52" s="34"/>
      <c r="G52" s="34"/>
      <c r="H52" s="34"/>
      <c r="I52" s="34"/>
      <c r="J52" s="34"/>
      <c r="K52" s="34"/>
      <c r="L52" s="34"/>
      <c r="M52" s="34"/>
      <c r="N52" s="34"/>
      <c r="O52" s="33"/>
      <c r="P52" s="33"/>
      <c r="Q52" s="33"/>
      <c r="R52" s="33"/>
      <c r="S52" s="33"/>
      <c r="T52" s="33"/>
      <c r="U52" s="33"/>
      <c r="V52" s="33"/>
      <c r="W52" s="33"/>
      <c r="X52" s="33"/>
      <c r="Y52" s="33"/>
      <c r="Z52" s="33"/>
      <c r="AA52" s="33"/>
      <c r="AB52" s="33"/>
      <c r="AC52" s="33"/>
      <c r="AD52" s="33"/>
      <c r="AE52" s="33"/>
      <c r="AF52" s="33"/>
      <c r="AG52" s="33"/>
      <c r="AH52" s="33"/>
      <c r="AI52" s="33"/>
      <c r="AJ52" s="35"/>
      <c r="AK52" s="35"/>
      <c r="AL52" s="35"/>
      <c r="AM52" s="35"/>
      <c r="AN52" s="35"/>
      <c r="AO52" s="35"/>
      <c r="AP52" s="35"/>
      <c r="AQ52" s="35"/>
      <c r="AR52" s="35"/>
      <c r="AS52" s="35"/>
      <c r="AT52" s="35"/>
      <c r="AU52" s="35"/>
      <c r="AV52" s="35"/>
      <c r="AW52" s="35"/>
      <c r="AX52" s="35"/>
      <c r="AY52" s="35"/>
    </row>
    <row r="53" spans="1:51" ht="75.95" customHeight="1">
      <c r="A53" s="34"/>
      <c r="B53" s="532" t="s">
        <v>217</v>
      </c>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c r="AD53" s="532"/>
      <c r="AE53" s="532"/>
      <c r="AF53" s="532"/>
      <c r="AG53" s="532"/>
      <c r="AH53" s="532"/>
      <c r="AI53" s="532"/>
      <c r="AJ53" s="532"/>
      <c r="AK53" s="532"/>
      <c r="AL53" s="532"/>
      <c r="AM53" s="532"/>
      <c r="AN53" s="532"/>
      <c r="AO53" s="532"/>
      <c r="AP53" s="532"/>
      <c r="AQ53" s="532"/>
      <c r="AR53" s="532"/>
      <c r="AS53" s="532"/>
      <c r="AT53" s="532"/>
      <c r="AU53" s="532"/>
      <c r="AV53" s="532"/>
      <c r="AW53" s="532"/>
      <c r="AX53" s="532"/>
      <c r="AY53" s="35"/>
    </row>
    <row r="54" spans="1:51" ht="75.95" customHeight="1">
      <c r="A54" s="34"/>
      <c r="B54" s="530" t="s">
        <v>221</v>
      </c>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N54" s="531"/>
      <c r="AO54" s="531"/>
      <c r="AP54" s="531"/>
      <c r="AQ54" s="531"/>
      <c r="AR54" s="531"/>
      <c r="AS54" s="531"/>
      <c r="AT54" s="531"/>
      <c r="AU54" s="531"/>
      <c r="AV54" s="531"/>
      <c r="AW54" s="531"/>
      <c r="AX54" s="531"/>
      <c r="AY54" s="35"/>
    </row>
    <row r="55" spans="1:51" ht="20.45" customHeight="1">
      <c r="A55" s="34"/>
      <c r="B55" s="124"/>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35"/>
    </row>
    <row r="56" spans="1:51" hidden="1">
      <c r="A56" s="34"/>
      <c r="B56" s="73" t="s">
        <v>110</v>
      </c>
      <c r="C56" s="73"/>
      <c r="D56" s="33"/>
      <c r="E56" s="34"/>
      <c r="F56" s="34"/>
      <c r="G56" s="34"/>
      <c r="H56" s="34"/>
      <c r="I56" s="34"/>
      <c r="J56" s="34"/>
      <c r="K56" s="34"/>
      <c r="L56" s="34"/>
      <c r="M56" s="34"/>
      <c r="N56" s="34"/>
      <c r="O56" s="33"/>
      <c r="P56" s="33"/>
      <c r="Q56" s="33"/>
      <c r="R56" s="33"/>
      <c r="S56" s="33"/>
      <c r="T56" s="33"/>
      <c r="U56" s="33"/>
      <c r="V56" s="33"/>
      <c r="W56" s="33"/>
      <c r="X56" s="33"/>
      <c r="Y56" s="33"/>
      <c r="Z56" s="33"/>
      <c r="AA56" s="33"/>
      <c r="AB56" s="33"/>
      <c r="AC56" s="33"/>
      <c r="AD56" s="33"/>
      <c r="AE56" s="33"/>
      <c r="AF56" s="33"/>
      <c r="AG56" s="33"/>
      <c r="AH56" s="33"/>
      <c r="AI56" s="33"/>
      <c r="AJ56" s="35"/>
      <c r="AK56" s="35"/>
      <c r="AL56" s="35"/>
      <c r="AM56" s="35"/>
      <c r="AN56" s="35"/>
      <c r="AO56" s="35"/>
      <c r="AP56" s="35"/>
      <c r="AQ56" s="35"/>
      <c r="AR56" s="35"/>
      <c r="AS56" s="35"/>
      <c r="AT56" s="35"/>
      <c r="AU56" s="35"/>
      <c r="AV56" s="35"/>
      <c r="AW56" s="35"/>
      <c r="AX56" s="35"/>
      <c r="AY56" s="35"/>
    </row>
    <row r="57" spans="1:51" hidden="1">
      <c r="A57" s="34"/>
      <c r="B57" s="73" t="s">
        <v>99</v>
      </c>
      <c r="C57" s="73"/>
      <c r="D57" s="33"/>
      <c r="E57" s="34"/>
      <c r="F57" s="34"/>
      <c r="G57" s="34"/>
      <c r="H57" s="34"/>
      <c r="I57" s="34"/>
      <c r="J57" s="34"/>
      <c r="K57" s="34"/>
      <c r="L57" s="34"/>
      <c r="M57" s="34"/>
      <c r="N57" s="34"/>
      <c r="O57" s="33"/>
      <c r="P57" s="33"/>
      <c r="Q57" s="33"/>
      <c r="R57" s="33"/>
      <c r="S57" s="33"/>
      <c r="T57" s="33"/>
      <c r="U57" s="33"/>
      <c r="V57" s="33"/>
      <c r="W57" s="33"/>
      <c r="X57" s="33"/>
      <c r="Y57" s="33"/>
      <c r="Z57" s="33"/>
      <c r="AA57" s="33"/>
      <c r="AB57" s="33"/>
      <c r="AC57" s="33"/>
      <c r="AD57" s="33"/>
      <c r="AE57" s="33"/>
      <c r="AF57" s="33"/>
      <c r="AG57" s="33"/>
      <c r="AH57" s="84"/>
      <c r="AI57" s="33"/>
      <c r="AY57" s="35"/>
    </row>
    <row r="58" spans="1:51" hidden="1">
      <c r="A58" s="34"/>
      <c r="B58" s="73" t="s">
        <v>100</v>
      </c>
      <c r="C58" s="73"/>
      <c r="D58" s="33"/>
      <c r="E58" s="34"/>
      <c r="F58" s="34"/>
      <c r="G58" s="34"/>
      <c r="H58" s="34"/>
      <c r="I58" s="34"/>
      <c r="J58" s="34"/>
      <c r="K58" s="34"/>
      <c r="L58" s="34"/>
      <c r="M58" s="34"/>
      <c r="N58" s="34"/>
      <c r="O58" s="33"/>
      <c r="P58" s="33"/>
      <c r="Q58" s="33"/>
      <c r="R58" s="33"/>
      <c r="S58" s="33"/>
      <c r="T58" s="33"/>
      <c r="U58" s="33"/>
      <c r="V58" s="33"/>
      <c r="W58" s="33"/>
      <c r="X58" s="33"/>
      <c r="Y58" s="33"/>
      <c r="Z58" s="33"/>
      <c r="AA58" s="33"/>
      <c r="AB58" s="33"/>
      <c r="AC58" s="33"/>
      <c r="AD58" s="33"/>
      <c r="AE58" s="33"/>
      <c r="AF58" s="33"/>
      <c r="AG58" s="33"/>
      <c r="AH58" s="84"/>
      <c r="AI58" s="33"/>
      <c r="AY58" s="35"/>
    </row>
    <row r="59" spans="1:51" hidden="1">
      <c r="A59" s="34"/>
      <c r="B59" s="73" t="s">
        <v>107</v>
      </c>
      <c r="C59" s="35"/>
      <c r="D59" s="33"/>
      <c r="E59" s="34"/>
      <c r="F59" s="34"/>
      <c r="G59" s="34"/>
      <c r="H59" s="34"/>
      <c r="I59" s="34"/>
      <c r="J59" s="34"/>
      <c r="K59" s="34"/>
      <c r="L59" s="34"/>
      <c r="M59" s="34"/>
      <c r="N59" s="34"/>
      <c r="O59" s="33"/>
      <c r="P59" s="33"/>
      <c r="Q59" s="33"/>
      <c r="R59" s="33"/>
      <c r="S59" s="33"/>
      <c r="T59" s="33"/>
      <c r="U59" s="33"/>
      <c r="V59" s="33"/>
      <c r="W59" s="33"/>
      <c r="X59" s="33"/>
      <c r="Y59" s="33"/>
      <c r="Z59" s="33"/>
      <c r="AA59" s="33"/>
      <c r="AB59" s="33"/>
      <c r="AC59" s="33"/>
      <c r="AD59" s="33"/>
      <c r="AE59" s="33"/>
      <c r="AF59" s="33"/>
      <c r="AG59" s="33"/>
      <c r="AH59" s="84"/>
      <c r="AI59" s="33"/>
      <c r="AY59" s="35"/>
    </row>
    <row r="60" spans="1:51" hidden="1">
      <c r="A60" s="34"/>
      <c r="B60" s="73" t="s">
        <v>101</v>
      </c>
      <c r="C60" s="35"/>
      <c r="D60" s="33"/>
      <c r="E60" s="34"/>
      <c r="F60" s="34"/>
      <c r="G60" s="34"/>
      <c r="H60" s="34"/>
      <c r="I60" s="34"/>
      <c r="J60" s="34"/>
      <c r="K60" s="34"/>
      <c r="L60" s="34"/>
      <c r="M60" s="34"/>
      <c r="N60" s="34"/>
      <c r="O60" s="33"/>
      <c r="P60" s="33"/>
      <c r="Q60" s="33"/>
      <c r="R60" s="33"/>
      <c r="S60" s="33"/>
      <c r="T60" s="33"/>
      <c r="U60" s="33"/>
      <c r="V60" s="33"/>
      <c r="W60" s="33"/>
      <c r="X60" s="33"/>
      <c r="Y60" s="33"/>
      <c r="Z60" s="33"/>
      <c r="AA60" s="33"/>
      <c r="AB60" s="33"/>
      <c r="AC60" s="33"/>
      <c r="AD60" s="33"/>
      <c r="AE60" s="33"/>
      <c r="AF60" s="33"/>
      <c r="AG60" s="33"/>
      <c r="AH60" s="84"/>
      <c r="AI60" s="33"/>
      <c r="AY60" s="35"/>
    </row>
    <row r="61" spans="1:51" hidden="1">
      <c r="A61" s="34"/>
      <c r="B61" s="73" t="s">
        <v>102</v>
      </c>
      <c r="C61" s="35"/>
      <c r="D61" s="33"/>
      <c r="E61" s="34"/>
      <c r="F61" s="34"/>
      <c r="G61" s="34"/>
      <c r="H61" s="34"/>
      <c r="I61" s="34"/>
      <c r="J61" s="34"/>
      <c r="K61" s="34"/>
      <c r="L61" s="34"/>
      <c r="M61" s="34"/>
      <c r="N61" s="34"/>
      <c r="O61" s="33"/>
      <c r="P61" s="33"/>
      <c r="Q61" s="33"/>
      <c r="R61" s="33"/>
      <c r="S61" s="33"/>
      <c r="T61" s="33"/>
      <c r="U61" s="33"/>
      <c r="V61" s="33"/>
      <c r="W61" s="33"/>
      <c r="X61" s="33"/>
      <c r="Y61" s="33"/>
      <c r="Z61" s="33"/>
      <c r="AA61" s="33"/>
      <c r="AB61" s="33"/>
      <c r="AC61" s="33"/>
      <c r="AD61" s="33"/>
      <c r="AE61" s="33"/>
      <c r="AF61" s="33"/>
      <c r="AG61" s="33"/>
      <c r="AH61" s="84"/>
      <c r="AI61" s="33"/>
      <c r="AY61" s="35"/>
    </row>
    <row r="62" spans="1:51" hidden="1">
      <c r="A62" s="34"/>
      <c r="B62" s="73" t="s">
        <v>106</v>
      </c>
      <c r="C62" s="35"/>
      <c r="D62" s="33"/>
      <c r="E62" s="34"/>
      <c r="F62" s="34"/>
      <c r="G62" s="34"/>
      <c r="H62" s="34"/>
      <c r="I62" s="34"/>
      <c r="J62" s="34"/>
      <c r="K62" s="34"/>
      <c r="L62" s="34"/>
      <c r="M62" s="34"/>
      <c r="N62" s="34"/>
      <c r="O62" s="33"/>
      <c r="P62" s="33"/>
      <c r="Q62" s="33"/>
      <c r="R62" s="33"/>
      <c r="S62" s="33"/>
      <c r="T62" s="33"/>
      <c r="U62" s="33"/>
      <c r="V62" s="33"/>
      <c r="W62" s="33"/>
      <c r="X62" s="33"/>
      <c r="Y62" s="33"/>
      <c r="Z62" s="33"/>
      <c r="AA62" s="33"/>
      <c r="AB62" s="33"/>
      <c r="AC62" s="33"/>
      <c r="AD62" s="33"/>
      <c r="AE62" s="33"/>
      <c r="AF62" s="33"/>
      <c r="AG62" s="33"/>
      <c r="AH62" s="84"/>
      <c r="AI62" s="33"/>
      <c r="AY62" s="35"/>
    </row>
    <row r="63" spans="1:51" hidden="1">
      <c r="A63" s="34"/>
      <c r="B63" s="73" t="s">
        <v>111</v>
      </c>
      <c r="C63" s="35"/>
      <c r="D63" s="33"/>
      <c r="E63" s="34"/>
      <c r="F63" s="34"/>
      <c r="G63" s="34"/>
      <c r="H63" s="34"/>
      <c r="I63" s="34"/>
      <c r="J63" s="34"/>
      <c r="K63" s="34"/>
      <c r="L63" s="34"/>
      <c r="M63" s="34"/>
      <c r="N63" s="34"/>
      <c r="O63" s="33"/>
      <c r="P63" s="33"/>
      <c r="Q63" s="33"/>
      <c r="R63" s="33"/>
      <c r="S63" s="33"/>
      <c r="T63" s="33"/>
      <c r="U63" s="33"/>
      <c r="V63" s="33"/>
      <c r="W63" s="33"/>
      <c r="X63" s="33"/>
      <c r="Y63" s="33"/>
      <c r="Z63" s="33"/>
      <c r="AA63" s="33"/>
      <c r="AB63" s="33"/>
      <c r="AC63" s="33"/>
      <c r="AD63" s="33"/>
      <c r="AE63" s="33"/>
      <c r="AF63" s="33"/>
      <c r="AG63" s="33"/>
      <c r="AH63" s="84"/>
      <c r="AI63" s="33"/>
      <c r="AY63" s="35"/>
    </row>
    <row r="64" spans="1:51" hidden="1">
      <c r="A64" s="34"/>
      <c r="B64" s="73"/>
      <c r="C64" s="35"/>
      <c r="D64" s="33"/>
      <c r="E64" s="34"/>
      <c r="F64" s="34"/>
      <c r="G64" s="34"/>
      <c r="H64" s="34"/>
      <c r="I64" s="34"/>
      <c r="J64" s="34"/>
      <c r="K64" s="34"/>
      <c r="L64" s="34"/>
      <c r="M64" s="34"/>
      <c r="N64" s="34"/>
      <c r="O64" s="33"/>
      <c r="P64" s="33"/>
      <c r="Q64" s="33"/>
      <c r="R64" s="33"/>
      <c r="S64" s="33"/>
      <c r="T64" s="33"/>
      <c r="U64" s="33"/>
      <c r="V64" s="33"/>
      <c r="W64" s="33"/>
      <c r="X64" s="33"/>
      <c r="Y64" s="33"/>
      <c r="Z64" s="33"/>
      <c r="AA64" s="33"/>
      <c r="AB64" s="33"/>
      <c r="AC64" s="33"/>
      <c r="AD64" s="33"/>
      <c r="AE64" s="33"/>
      <c r="AF64" s="33"/>
      <c r="AG64" s="33"/>
      <c r="AH64" s="84"/>
      <c r="AI64" s="33"/>
      <c r="AY64" s="35"/>
    </row>
  </sheetData>
  <mergeCells count="13">
    <mergeCell ref="F3:M3"/>
    <mergeCell ref="F4:M4"/>
    <mergeCell ref="F5:M5"/>
    <mergeCell ref="F6:M6"/>
    <mergeCell ref="C9:C11"/>
    <mergeCell ref="B54:AX54"/>
    <mergeCell ref="B50:AX50"/>
    <mergeCell ref="B53:AX53"/>
    <mergeCell ref="B46:AX46"/>
    <mergeCell ref="B49:AX49"/>
    <mergeCell ref="B48:AX48"/>
    <mergeCell ref="AO9:AP9"/>
    <mergeCell ref="U14:V14"/>
  </mergeCells>
  <phoneticPr fontId="11"/>
  <printOptions horizontalCentered="1"/>
  <pageMargins left="0.23622047244094491" right="0.23622047244094491" top="0.74803149606299213" bottom="0.74803149606299213" header="0.31496062992125984" footer="0.31496062992125984"/>
  <pageSetup paperSize="9" scale="59" fitToHeight="2" orientation="landscape" r:id="rId1"/>
  <rowBreaks count="1" manualBreakCount="1">
    <brk id="42" max="4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3:AP71"/>
  <sheetViews>
    <sheetView view="pageBreakPreview" zoomScale="106" zoomScaleNormal="100" zoomScaleSheetLayoutView="106" workbookViewId="0"/>
  </sheetViews>
  <sheetFormatPr defaultColWidth="8.75" defaultRowHeight="12"/>
  <cols>
    <col min="1" max="1" width="3.25" style="270" customWidth="1"/>
    <col min="2" max="2" width="4" style="269" customWidth="1"/>
    <col min="3" max="3" width="12.875" style="269" customWidth="1"/>
    <col min="4" max="4" width="8" style="269" customWidth="1"/>
    <col min="5" max="5" width="3.25" style="269" customWidth="1"/>
    <col min="6" max="21" width="3.875" style="270" customWidth="1"/>
    <col min="22" max="23" width="7.125" style="270" customWidth="1"/>
    <col min="24" max="25" width="13.125" style="270" customWidth="1"/>
    <col min="26" max="27" width="6.875" style="270" customWidth="1"/>
    <col min="28" max="28" width="7.25" style="270" customWidth="1"/>
    <col min="29" max="29" width="3.75" style="270" customWidth="1"/>
    <col min="30" max="30" width="4.625" style="270" customWidth="1"/>
    <col min="31" max="31" width="2.5" style="270" customWidth="1"/>
    <col min="32" max="32" width="7.875" style="270" customWidth="1"/>
    <col min="33" max="33" width="3.75" style="270" customWidth="1"/>
    <col min="34" max="34" width="10.5" style="270" customWidth="1"/>
    <col min="35" max="35" width="3.125" style="270" customWidth="1"/>
    <col min="36" max="36" width="4.125" style="270" customWidth="1"/>
    <col min="37" max="37" width="2.375" style="270" customWidth="1"/>
    <col min="38" max="38" width="9.25" style="270" customWidth="1"/>
    <col min="39" max="39" width="7.875" style="270" customWidth="1"/>
    <col min="40" max="40" width="6.875" style="270" customWidth="1"/>
    <col min="41" max="16384" width="8.75" style="270"/>
  </cols>
  <sheetData>
    <row r="3" spans="2:25">
      <c r="B3" s="270" t="s">
        <v>222</v>
      </c>
      <c r="C3" s="270"/>
      <c r="D3" s="270"/>
    </row>
    <row r="4" spans="2:25">
      <c r="B4" s="271" t="s">
        <v>12</v>
      </c>
      <c r="C4" s="272"/>
      <c r="D4" s="272"/>
      <c r="E4" s="273"/>
      <c r="F4" s="583">
        <v>45245</v>
      </c>
      <c r="G4" s="583"/>
      <c r="H4" s="583"/>
      <c r="I4" s="583"/>
      <c r="J4" s="583"/>
      <c r="K4" s="583"/>
      <c r="L4" s="583"/>
      <c r="M4" s="583"/>
      <c r="N4" s="274"/>
      <c r="O4" s="274"/>
      <c r="P4" s="275"/>
      <c r="Q4" s="275"/>
      <c r="R4" s="275"/>
      <c r="S4" s="275"/>
      <c r="T4" s="275"/>
      <c r="U4" s="275"/>
    </row>
    <row r="5" spans="2:25">
      <c r="B5" s="271" t="s">
        <v>14</v>
      </c>
      <c r="C5" s="272"/>
      <c r="D5" s="272"/>
      <c r="E5" s="273"/>
      <c r="F5" s="584" t="s">
        <v>26</v>
      </c>
      <c r="G5" s="584"/>
      <c r="H5" s="584"/>
      <c r="I5" s="584"/>
      <c r="J5" s="584"/>
      <c r="K5" s="584"/>
      <c r="L5" s="584"/>
      <c r="M5" s="584"/>
      <c r="N5" s="274"/>
      <c r="O5" s="274"/>
      <c r="P5" s="276"/>
      <c r="Q5" s="276"/>
      <c r="R5" s="276"/>
      <c r="S5" s="276"/>
      <c r="T5" s="276"/>
      <c r="U5" s="276"/>
    </row>
    <row r="6" spans="2:25">
      <c r="B6" s="277" t="s">
        <v>13</v>
      </c>
      <c r="C6" s="278"/>
      <c r="D6" s="278"/>
      <c r="E6" s="279"/>
      <c r="F6" s="584" t="s">
        <v>223</v>
      </c>
      <c r="G6" s="584"/>
      <c r="H6" s="584"/>
      <c r="I6" s="584"/>
      <c r="J6" s="584"/>
      <c r="K6" s="584"/>
      <c r="L6" s="584"/>
      <c r="M6" s="584"/>
      <c r="N6" s="274"/>
      <c r="O6" s="274"/>
      <c r="P6" s="276"/>
      <c r="Q6" s="276"/>
      <c r="R6" s="276"/>
      <c r="S6" s="276"/>
      <c r="T6" s="276"/>
      <c r="U6" s="276"/>
    </row>
    <row r="7" spans="2:25">
      <c r="B7" s="271" t="s">
        <v>15</v>
      </c>
      <c r="C7" s="272"/>
      <c r="D7" s="272"/>
      <c r="E7" s="273"/>
      <c r="F7" s="584" t="s">
        <v>224</v>
      </c>
      <c r="G7" s="584"/>
      <c r="H7" s="584"/>
      <c r="I7" s="584"/>
      <c r="J7" s="584"/>
      <c r="K7" s="584"/>
      <c r="L7" s="584"/>
      <c r="M7" s="584"/>
      <c r="N7" s="274"/>
      <c r="O7" s="274"/>
      <c r="Q7" s="276"/>
      <c r="R7" s="276"/>
      <c r="S7" s="276"/>
      <c r="T7" s="276"/>
      <c r="U7" s="276"/>
    </row>
    <row r="8" spans="2:25" s="282" customFormat="1">
      <c r="B8" s="280"/>
      <c r="C8" s="280"/>
      <c r="D8" s="280"/>
      <c r="E8" s="281"/>
      <c r="F8" s="280"/>
      <c r="G8" s="280"/>
      <c r="H8" s="280"/>
      <c r="I8" s="280"/>
      <c r="J8" s="280"/>
      <c r="K8" s="280"/>
      <c r="L8" s="280"/>
      <c r="M8" s="280"/>
      <c r="N8" s="280"/>
      <c r="O8" s="280"/>
      <c r="P8" s="280"/>
      <c r="Q8" s="280"/>
      <c r="R8" s="280"/>
      <c r="S8" s="280"/>
      <c r="T8" s="280"/>
    </row>
    <row r="9" spans="2:25" ht="12.75" thickBot="1">
      <c r="B9" s="283"/>
      <c r="C9" s="283"/>
      <c r="D9" s="283"/>
      <c r="E9" s="270"/>
      <c r="U9" s="276"/>
    </row>
    <row r="10" spans="2:25" s="155" customFormat="1" ht="12.95" customHeight="1" thickBot="1">
      <c r="B10" s="156"/>
      <c r="C10" s="562" t="s">
        <v>225</v>
      </c>
      <c r="D10" s="157" t="s">
        <v>16</v>
      </c>
      <c r="E10" s="438"/>
      <c r="F10" s="439" t="s">
        <v>226</v>
      </c>
      <c r="G10" s="439"/>
      <c r="H10" s="439"/>
      <c r="I10" s="439"/>
      <c r="J10" s="440"/>
      <c r="K10" s="438"/>
      <c r="L10" s="439"/>
      <c r="M10" s="439" t="s">
        <v>372</v>
      </c>
      <c r="N10" s="439"/>
      <c r="O10" s="439"/>
      <c r="P10" s="439"/>
      <c r="Q10" s="439"/>
      <c r="R10" s="439"/>
      <c r="S10" s="439"/>
      <c r="T10" s="439"/>
      <c r="U10" s="440"/>
      <c r="V10" s="580" t="s">
        <v>17</v>
      </c>
      <c r="W10" s="581"/>
      <c r="X10" s="581"/>
      <c r="Y10" s="582"/>
    </row>
    <row r="11" spans="2:25" s="155" customFormat="1" ht="12.95" customHeight="1" thickBot="1">
      <c r="B11" s="161" t="s">
        <v>18</v>
      </c>
      <c r="C11" s="563"/>
      <c r="D11" s="162" t="s">
        <v>19</v>
      </c>
      <c r="E11" s="163">
        <v>25</v>
      </c>
      <c r="F11" s="164">
        <v>26</v>
      </c>
      <c r="G11" s="164">
        <v>27</v>
      </c>
      <c r="H11" s="164">
        <v>28</v>
      </c>
      <c r="I11" s="164">
        <v>29</v>
      </c>
      <c r="J11" s="441">
        <v>30</v>
      </c>
      <c r="K11" s="205">
        <v>1</v>
      </c>
      <c r="L11" s="164">
        <v>2</v>
      </c>
      <c r="M11" s="164">
        <v>3</v>
      </c>
      <c r="N11" s="164">
        <v>4</v>
      </c>
      <c r="O11" s="164">
        <v>5</v>
      </c>
      <c r="P11" s="164">
        <v>6</v>
      </c>
      <c r="Q11" s="164">
        <v>7</v>
      </c>
      <c r="R11" s="164">
        <v>8</v>
      </c>
      <c r="S11" s="164">
        <v>9</v>
      </c>
      <c r="T11" s="164">
        <v>10</v>
      </c>
      <c r="U11" s="441">
        <v>11</v>
      </c>
      <c r="V11" s="576" t="s">
        <v>191</v>
      </c>
      <c r="W11" s="577"/>
      <c r="X11" s="574" t="s">
        <v>20</v>
      </c>
      <c r="Y11" s="575"/>
    </row>
    <row r="12" spans="2:25" s="155" customFormat="1" ht="30" customHeight="1" thickBot="1">
      <c r="B12" s="161"/>
      <c r="C12" s="564"/>
      <c r="D12" s="168" t="s">
        <v>21</v>
      </c>
      <c r="E12" s="442"/>
      <c r="F12" s="443"/>
      <c r="G12" s="443"/>
      <c r="H12" s="443"/>
      <c r="I12" s="443"/>
      <c r="J12" s="444"/>
      <c r="K12" s="442"/>
      <c r="L12" s="443"/>
      <c r="M12" s="443"/>
      <c r="N12" s="443"/>
      <c r="O12" s="443"/>
      <c r="P12" s="443"/>
      <c r="Q12" s="443"/>
      <c r="R12" s="443"/>
      <c r="S12" s="443"/>
      <c r="T12" s="443"/>
      <c r="U12" s="444"/>
      <c r="V12" s="436" t="s">
        <v>373</v>
      </c>
      <c r="W12" s="436" t="s">
        <v>374</v>
      </c>
      <c r="X12" s="437" t="s">
        <v>376</v>
      </c>
      <c r="Y12" s="437" t="s">
        <v>375</v>
      </c>
    </row>
    <row r="13" spans="2:25" s="155" customFormat="1" ht="12.95" customHeight="1">
      <c r="B13" s="176">
        <v>1</v>
      </c>
      <c r="C13" s="177">
        <v>45194</v>
      </c>
      <c r="D13" s="178" t="s">
        <v>228</v>
      </c>
      <c r="E13" s="285">
        <v>1</v>
      </c>
      <c r="F13" s="286">
        <v>1</v>
      </c>
      <c r="G13" s="286">
        <v>1</v>
      </c>
      <c r="H13" s="286">
        <v>1</v>
      </c>
      <c r="I13" s="286">
        <v>1</v>
      </c>
      <c r="J13" s="287"/>
      <c r="K13" s="288"/>
      <c r="L13" s="181"/>
      <c r="M13" s="181"/>
      <c r="N13" s="181"/>
      <c r="O13" s="181"/>
      <c r="P13" s="181"/>
      <c r="Q13" s="181"/>
      <c r="R13" s="181"/>
      <c r="S13" s="181"/>
      <c r="T13" s="181"/>
      <c r="U13" s="182"/>
      <c r="V13" s="183">
        <f>SUM(E13:J13)</f>
        <v>5</v>
      </c>
      <c r="W13" s="183">
        <f>SUM(K13:U13)</f>
        <v>0</v>
      </c>
      <c r="X13" s="433">
        <f>10000*V13</f>
        <v>50000</v>
      </c>
      <c r="Y13" s="433">
        <f>5000*W13</f>
        <v>0</v>
      </c>
    </row>
    <row r="14" spans="2:25" s="155" customFormat="1" ht="12.95" customHeight="1">
      <c r="B14" s="165">
        <v>2</v>
      </c>
      <c r="C14" s="185">
        <v>45194</v>
      </c>
      <c r="D14" s="186" t="s">
        <v>229</v>
      </c>
      <c r="E14" s="289">
        <v>1</v>
      </c>
      <c r="F14" s="290">
        <v>1</v>
      </c>
      <c r="G14" s="290">
        <v>1</v>
      </c>
      <c r="H14" s="290">
        <v>1</v>
      </c>
      <c r="I14" s="290">
        <v>1</v>
      </c>
      <c r="J14" s="291">
        <v>1</v>
      </c>
      <c r="K14" s="292">
        <v>1</v>
      </c>
      <c r="L14" s="164"/>
      <c r="M14" s="164"/>
      <c r="N14" s="164"/>
      <c r="O14" s="164"/>
      <c r="P14" s="164"/>
      <c r="Q14" s="164"/>
      <c r="R14" s="164"/>
      <c r="S14" s="164"/>
      <c r="T14" s="164"/>
      <c r="U14" s="157"/>
      <c r="V14" s="189">
        <f t="shared" ref="V14:V26" si="0">SUM(E14:J14)</f>
        <v>6</v>
      </c>
      <c r="W14" s="189">
        <f t="shared" ref="W14:W26" si="1">SUM(K14:U14)</f>
        <v>1</v>
      </c>
      <c r="X14" s="434">
        <f t="shared" ref="X14:X26" si="2">10000*V14</f>
        <v>60000</v>
      </c>
      <c r="Y14" s="434">
        <f t="shared" ref="Y14:Y26" si="3">5000*W14</f>
        <v>5000</v>
      </c>
    </row>
    <row r="15" spans="2:25" s="155" customFormat="1" ht="12.95" customHeight="1">
      <c r="B15" s="161">
        <v>3</v>
      </c>
      <c r="C15" s="191">
        <v>45196</v>
      </c>
      <c r="D15" s="192" t="s">
        <v>22</v>
      </c>
      <c r="E15" s="172"/>
      <c r="F15" s="156"/>
      <c r="G15" s="290">
        <v>1</v>
      </c>
      <c r="H15" s="290">
        <v>1</v>
      </c>
      <c r="I15" s="290">
        <v>1</v>
      </c>
      <c r="J15" s="291">
        <v>1</v>
      </c>
      <c r="K15" s="292">
        <v>1</v>
      </c>
      <c r="L15" s="293">
        <v>1</v>
      </c>
      <c r="M15" s="293">
        <v>1</v>
      </c>
      <c r="N15" s="294"/>
      <c r="O15" s="294"/>
      <c r="P15" s="294"/>
      <c r="Q15" s="294"/>
      <c r="R15" s="294"/>
      <c r="S15" s="294"/>
      <c r="T15" s="294"/>
      <c r="U15" s="294"/>
      <c r="V15" s="189">
        <f t="shared" si="0"/>
        <v>4</v>
      </c>
      <c r="W15" s="189">
        <f t="shared" si="1"/>
        <v>3</v>
      </c>
      <c r="X15" s="434">
        <f t="shared" si="2"/>
        <v>40000</v>
      </c>
      <c r="Y15" s="434">
        <f t="shared" si="3"/>
        <v>15000</v>
      </c>
    </row>
    <row r="16" spans="2:25" s="155" customFormat="1" ht="12.95" customHeight="1">
      <c r="B16" s="164">
        <v>4</v>
      </c>
      <c r="C16" s="185">
        <v>45199</v>
      </c>
      <c r="D16" s="192" t="s">
        <v>230</v>
      </c>
      <c r="E16" s="172"/>
      <c r="F16" s="156"/>
      <c r="G16" s="156"/>
      <c r="H16" s="156"/>
      <c r="I16" s="156"/>
      <c r="J16" s="291">
        <v>1</v>
      </c>
      <c r="K16" s="292">
        <v>1</v>
      </c>
      <c r="L16" s="293">
        <v>1</v>
      </c>
      <c r="M16" s="293">
        <v>1</v>
      </c>
      <c r="N16" s="293">
        <v>1</v>
      </c>
      <c r="O16" s="293">
        <v>1</v>
      </c>
      <c r="P16" s="293">
        <v>1</v>
      </c>
      <c r="Q16" s="156"/>
      <c r="R16" s="156"/>
      <c r="S16" s="156"/>
      <c r="T16" s="156"/>
      <c r="U16" s="168"/>
      <c r="V16" s="189">
        <f t="shared" si="0"/>
        <v>1</v>
      </c>
      <c r="W16" s="189">
        <f t="shared" si="1"/>
        <v>6</v>
      </c>
      <c r="X16" s="434">
        <f t="shared" si="2"/>
        <v>10000</v>
      </c>
      <c r="Y16" s="434">
        <f t="shared" si="3"/>
        <v>30000</v>
      </c>
    </row>
    <row r="17" spans="1:42" s="155" customFormat="1" ht="12.95" customHeight="1">
      <c r="B17" s="165">
        <v>5</v>
      </c>
      <c r="C17" s="185">
        <v>45199</v>
      </c>
      <c r="D17" s="192" t="s">
        <v>231</v>
      </c>
      <c r="E17" s="172"/>
      <c r="F17" s="156"/>
      <c r="G17" s="156"/>
      <c r="H17" s="156"/>
      <c r="I17" s="156"/>
      <c r="J17" s="291">
        <v>1</v>
      </c>
      <c r="K17" s="292">
        <v>1</v>
      </c>
      <c r="L17" s="293">
        <v>1</v>
      </c>
      <c r="M17" s="293">
        <v>1</v>
      </c>
      <c r="N17" s="293">
        <v>1</v>
      </c>
      <c r="O17" s="293">
        <v>1</v>
      </c>
      <c r="P17" s="293">
        <v>1</v>
      </c>
      <c r="Q17" s="156"/>
      <c r="R17" s="156"/>
      <c r="S17" s="156"/>
      <c r="T17" s="156"/>
      <c r="U17" s="168"/>
      <c r="V17" s="189">
        <f t="shared" si="0"/>
        <v>1</v>
      </c>
      <c r="W17" s="189">
        <f t="shared" si="1"/>
        <v>6</v>
      </c>
      <c r="X17" s="434">
        <f t="shared" si="2"/>
        <v>10000</v>
      </c>
      <c r="Y17" s="434">
        <f t="shared" si="3"/>
        <v>30000</v>
      </c>
    </row>
    <row r="18" spans="1:42" s="155" customFormat="1" ht="12.95" customHeight="1">
      <c r="B18" s="165">
        <v>6</v>
      </c>
      <c r="C18" s="185">
        <v>45200</v>
      </c>
      <c r="D18" s="192" t="s">
        <v>232</v>
      </c>
      <c r="E18" s="172"/>
      <c r="F18" s="156"/>
      <c r="G18" s="156"/>
      <c r="H18" s="156"/>
      <c r="I18" s="156"/>
      <c r="J18" s="168"/>
      <c r="K18" s="292">
        <v>1</v>
      </c>
      <c r="L18" s="293">
        <v>1</v>
      </c>
      <c r="M18" s="293">
        <v>1</v>
      </c>
      <c r="N18" s="293">
        <v>1</v>
      </c>
      <c r="O18" s="293">
        <v>1</v>
      </c>
      <c r="P18" s="293">
        <v>1</v>
      </c>
      <c r="Q18" s="293">
        <v>1</v>
      </c>
      <c r="R18" s="156"/>
      <c r="S18" s="156"/>
      <c r="T18" s="156"/>
      <c r="U18" s="168"/>
      <c r="V18" s="189">
        <f t="shared" si="0"/>
        <v>0</v>
      </c>
      <c r="W18" s="189">
        <f t="shared" si="1"/>
        <v>7</v>
      </c>
      <c r="X18" s="434">
        <f t="shared" si="2"/>
        <v>0</v>
      </c>
      <c r="Y18" s="434">
        <f t="shared" si="3"/>
        <v>35000</v>
      </c>
    </row>
    <row r="19" spans="1:42" s="155" customFormat="1" ht="12.95" customHeight="1">
      <c r="B19" s="165">
        <v>7</v>
      </c>
      <c r="C19" s="185">
        <v>45200</v>
      </c>
      <c r="D19" s="186" t="s">
        <v>233</v>
      </c>
      <c r="E19" s="267"/>
      <c r="F19" s="164"/>
      <c r="G19" s="164"/>
      <c r="H19" s="164"/>
      <c r="I19" s="164"/>
      <c r="J19" s="157"/>
      <c r="K19" s="292">
        <v>1</v>
      </c>
      <c r="L19" s="293">
        <v>1</v>
      </c>
      <c r="M19" s="293">
        <v>1</v>
      </c>
      <c r="N19" s="293">
        <v>1</v>
      </c>
      <c r="O19" s="293">
        <v>1</v>
      </c>
      <c r="P19" s="293">
        <v>1</v>
      </c>
      <c r="Q19" s="293">
        <v>1</v>
      </c>
      <c r="R19" s="156"/>
      <c r="S19" s="156"/>
      <c r="T19" s="156"/>
      <c r="U19" s="168"/>
      <c r="V19" s="189">
        <f t="shared" si="0"/>
        <v>0</v>
      </c>
      <c r="W19" s="189">
        <f t="shared" si="1"/>
        <v>7</v>
      </c>
      <c r="X19" s="434">
        <f t="shared" si="2"/>
        <v>0</v>
      </c>
      <c r="Y19" s="434">
        <f t="shared" si="3"/>
        <v>35000</v>
      </c>
    </row>
    <row r="20" spans="1:42" s="155" customFormat="1" ht="12.95" customHeight="1">
      <c r="B20" s="165">
        <v>8</v>
      </c>
      <c r="C20" s="185">
        <v>45202</v>
      </c>
      <c r="D20" s="186" t="s">
        <v>234</v>
      </c>
      <c r="E20" s="267"/>
      <c r="F20" s="164"/>
      <c r="G20" s="164"/>
      <c r="H20" s="164"/>
      <c r="I20" s="164"/>
      <c r="J20" s="157"/>
      <c r="K20" s="205"/>
      <c r="L20" s="209"/>
      <c r="M20" s="293">
        <v>1</v>
      </c>
      <c r="N20" s="293">
        <v>1</v>
      </c>
      <c r="O20" s="293">
        <v>1</v>
      </c>
      <c r="P20" s="293">
        <v>1</v>
      </c>
      <c r="Q20" s="293">
        <v>1</v>
      </c>
      <c r="R20" s="293">
        <v>1</v>
      </c>
      <c r="S20" s="293">
        <v>1</v>
      </c>
      <c r="T20" s="209"/>
      <c r="U20" s="186"/>
      <c r="V20" s="189">
        <f t="shared" si="0"/>
        <v>0</v>
      </c>
      <c r="W20" s="189">
        <f t="shared" si="1"/>
        <v>7</v>
      </c>
      <c r="X20" s="434">
        <f t="shared" si="2"/>
        <v>0</v>
      </c>
      <c r="Y20" s="434">
        <f t="shared" si="3"/>
        <v>35000</v>
      </c>
    </row>
    <row r="21" spans="1:42" s="155" customFormat="1" ht="12.95" customHeight="1">
      <c r="B21" s="165">
        <v>9</v>
      </c>
      <c r="C21" s="185">
        <v>45202</v>
      </c>
      <c r="D21" s="192" t="s">
        <v>235</v>
      </c>
      <c r="E21" s="172"/>
      <c r="F21" s="156"/>
      <c r="G21" s="156"/>
      <c r="H21" s="156"/>
      <c r="I21" s="156"/>
      <c r="J21" s="168"/>
      <c r="K21" s="211"/>
      <c r="L21" s="295"/>
      <c r="M21" s="293">
        <v>1</v>
      </c>
      <c r="N21" s="293">
        <v>1</v>
      </c>
      <c r="O21" s="293">
        <v>1</v>
      </c>
      <c r="P21" s="293">
        <v>1</v>
      </c>
      <c r="Q21" s="293">
        <v>1</v>
      </c>
      <c r="R21" s="293">
        <v>1</v>
      </c>
      <c r="S21" s="293">
        <v>1</v>
      </c>
      <c r="T21" s="295"/>
      <c r="U21" s="192"/>
      <c r="V21" s="189">
        <f t="shared" si="0"/>
        <v>0</v>
      </c>
      <c r="W21" s="189">
        <f t="shared" si="1"/>
        <v>7</v>
      </c>
      <c r="X21" s="434">
        <f t="shared" si="2"/>
        <v>0</v>
      </c>
      <c r="Y21" s="434">
        <f t="shared" si="3"/>
        <v>35000</v>
      </c>
    </row>
    <row r="22" spans="1:42" s="155" customFormat="1" ht="12.95" customHeight="1">
      <c r="B22" s="165">
        <v>10</v>
      </c>
      <c r="C22" s="185"/>
      <c r="D22" s="192"/>
      <c r="E22" s="172"/>
      <c r="F22" s="156"/>
      <c r="G22" s="156"/>
      <c r="H22" s="156"/>
      <c r="I22" s="156"/>
      <c r="J22" s="168"/>
      <c r="K22" s="211"/>
      <c r="L22" s="295"/>
      <c r="M22" s="295"/>
      <c r="N22" s="295"/>
      <c r="O22" s="295"/>
      <c r="P22" s="295"/>
      <c r="Q22" s="295"/>
      <c r="R22" s="295"/>
      <c r="S22" s="295"/>
      <c r="T22" s="295"/>
      <c r="U22" s="192"/>
      <c r="V22" s="189">
        <f t="shared" si="0"/>
        <v>0</v>
      </c>
      <c r="W22" s="189">
        <f t="shared" si="1"/>
        <v>0</v>
      </c>
      <c r="X22" s="434">
        <f t="shared" si="2"/>
        <v>0</v>
      </c>
      <c r="Y22" s="434">
        <f t="shared" si="3"/>
        <v>0</v>
      </c>
    </row>
    <row r="23" spans="1:42" s="155" customFormat="1" ht="12.95" customHeight="1">
      <c r="B23" s="165">
        <v>11</v>
      </c>
      <c r="C23" s="185"/>
      <c r="D23" s="192"/>
      <c r="E23" s="172"/>
      <c r="F23" s="156"/>
      <c r="G23" s="156"/>
      <c r="H23" s="156"/>
      <c r="I23" s="156"/>
      <c r="J23" s="168"/>
      <c r="K23" s="211"/>
      <c r="L23" s="156"/>
      <c r="M23" s="156"/>
      <c r="N23" s="156"/>
      <c r="O23" s="156"/>
      <c r="P23" s="156"/>
      <c r="Q23" s="156"/>
      <c r="R23" s="156"/>
      <c r="S23" s="295"/>
      <c r="T23" s="295"/>
      <c r="U23" s="192"/>
      <c r="V23" s="189">
        <f t="shared" si="0"/>
        <v>0</v>
      </c>
      <c r="W23" s="189">
        <f t="shared" si="1"/>
        <v>0</v>
      </c>
      <c r="X23" s="434">
        <f t="shared" si="2"/>
        <v>0</v>
      </c>
      <c r="Y23" s="434">
        <f t="shared" si="3"/>
        <v>0</v>
      </c>
    </row>
    <row r="24" spans="1:42" s="155" customFormat="1" ht="12.95" customHeight="1">
      <c r="B24" s="165">
        <v>12</v>
      </c>
      <c r="C24" s="185"/>
      <c r="D24" s="192"/>
      <c r="E24" s="172"/>
      <c r="F24" s="156"/>
      <c r="G24" s="156"/>
      <c r="H24" s="156"/>
      <c r="I24" s="156"/>
      <c r="J24" s="168"/>
      <c r="K24" s="211"/>
      <c r="L24" s="156"/>
      <c r="M24" s="156"/>
      <c r="N24" s="156"/>
      <c r="O24" s="156"/>
      <c r="P24" s="156"/>
      <c r="Q24" s="156"/>
      <c r="R24" s="156"/>
      <c r="S24" s="295"/>
      <c r="T24" s="295"/>
      <c r="U24" s="192"/>
      <c r="V24" s="189">
        <f t="shared" si="0"/>
        <v>0</v>
      </c>
      <c r="W24" s="189">
        <f t="shared" si="1"/>
        <v>0</v>
      </c>
      <c r="X24" s="434">
        <f t="shared" si="2"/>
        <v>0</v>
      </c>
      <c r="Y24" s="434">
        <f t="shared" si="3"/>
        <v>0</v>
      </c>
    </row>
    <row r="25" spans="1:42" s="155" customFormat="1" ht="12.95" customHeight="1">
      <c r="B25" s="165">
        <v>13</v>
      </c>
      <c r="C25" s="185"/>
      <c r="D25" s="192"/>
      <c r="E25" s="172"/>
      <c r="F25" s="156"/>
      <c r="G25" s="156"/>
      <c r="H25" s="156"/>
      <c r="I25" s="156"/>
      <c r="J25" s="168"/>
      <c r="K25" s="211"/>
      <c r="L25" s="156"/>
      <c r="M25" s="156"/>
      <c r="N25" s="156"/>
      <c r="O25" s="156"/>
      <c r="P25" s="156"/>
      <c r="Q25" s="156"/>
      <c r="R25" s="156"/>
      <c r="S25" s="295"/>
      <c r="T25" s="295"/>
      <c r="U25" s="192"/>
      <c r="V25" s="189">
        <f t="shared" si="0"/>
        <v>0</v>
      </c>
      <c r="W25" s="189">
        <f t="shared" si="1"/>
        <v>0</v>
      </c>
      <c r="X25" s="434">
        <f t="shared" si="2"/>
        <v>0</v>
      </c>
      <c r="Y25" s="434">
        <f t="shared" si="3"/>
        <v>0</v>
      </c>
    </row>
    <row r="26" spans="1:42" s="155" customFormat="1" ht="12.95" customHeight="1" thickBot="1">
      <c r="B26" s="161">
        <v>14</v>
      </c>
      <c r="C26" s="185"/>
      <c r="D26" s="192"/>
      <c r="E26" s="172"/>
      <c r="F26" s="156"/>
      <c r="G26" s="156"/>
      <c r="H26" s="156"/>
      <c r="I26" s="156"/>
      <c r="J26" s="168"/>
      <c r="K26" s="211"/>
      <c r="L26" s="156"/>
      <c r="M26" s="156"/>
      <c r="N26" s="156"/>
      <c r="O26" s="156"/>
      <c r="P26" s="156"/>
      <c r="Q26" s="156"/>
      <c r="R26" s="156"/>
      <c r="S26" s="295"/>
      <c r="T26" s="295"/>
      <c r="U26" s="192"/>
      <c r="V26" s="284">
        <f t="shared" si="0"/>
        <v>0</v>
      </c>
      <c r="W26" s="284">
        <f t="shared" si="1"/>
        <v>0</v>
      </c>
      <c r="X26" s="435">
        <f t="shared" si="2"/>
        <v>0</v>
      </c>
      <c r="Y26" s="435">
        <f t="shared" si="3"/>
        <v>0</v>
      </c>
    </row>
    <row r="27" spans="1:42" s="155" customFormat="1" ht="12.95" customHeight="1">
      <c r="B27" s="447" t="s">
        <v>24</v>
      </c>
      <c r="C27" s="215"/>
      <c r="D27" s="216" t="s">
        <v>236</v>
      </c>
      <c r="E27" s="201">
        <f t="shared" ref="E27:U27" si="4">SUM(E13:E26)</f>
        <v>2</v>
      </c>
      <c r="F27" s="176">
        <f t="shared" si="4"/>
        <v>2</v>
      </c>
      <c r="G27" s="176">
        <f t="shared" si="4"/>
        <v>3</v>
      </c>
      <c r="H27" s="176">
        <f t="shared" si="4"/>
        <v>3</v>
      </c>
      <c r="I27" s="176">
        <f t="shared" si="4"/>
        <v>3</v>
      </c>
      <c r="J27" s="215">
        <f t="shared" si="4"/>
        <v>4</v>
      </c>
      <c r="K27" s="198">
        <f t="shared" si="4"/>
        <v>6</v>
      </c>
      <c r="L27" s="176">
        <f t="shared" si="4"/>
        <v>5</v>
      </c>
      <c r="M27" s="176">
        <f t="shared" si="4"/>
        <v>7</v>
      </c>
      <c r="N27" s="176">
        <f t="shared" si="4"/>
        <v>6</v>
      </c>
      <c r="O27" s="176">
        <f t="shared" si="4"/>
        <v>6</v>
      </c>
      <c r="P27" s="176">
        <f t="shared" si="4"/>
        <v>6</v>
      </c>
      <c r="Q27" s="176">
        <f t="shared" si="4"/>
        <v>4</v>
      </c>
      <c r="R27" s="176">
        <f t="shared" si="4"/>
        <v>2</v>
      </c>
      <c r="S27" s="176">
        <f t="shared" si="4"/>
        <v>2</v>
      </c>
      <c r="T27" s="176">
        <f t="shared" si="4"/>
        <v>0</v>
      </c>
      <c r="U27" s="448">
        <f t="shared" si="4"/>
        <v>0</v>
      </c>
      <c r="V27" s="431">
        <f>SUM(E27:J27)</f>
        <v>17</v>
      </c>
      <c r="W27" s="431">
        <f>SUM(K27:U27)</f>
        <v>44</v>
      </c>
      <c r="X27" s="432">
        <f>SUM(X12:X26)</f>
        <v>170000</v>
      </c>
      <c r="Y27" s="432">
        <f>SUM(Y12:Y26)</f>
        <v>220000</v>
      </c>
    </row>
    <row r="28" spans="1:42" s="155" customFormat="1" ht="12.95" customHeight="1" thickBot="1">
      <c r="B28" s="449" t="s">
        <v>237</v>
      </c>
      <c r="C28" s="450"/>
      <c r="D28" s="451"/>
      <c r="E28" s="452">
        <v>2</v>
      </c>
      <c r="F28" s="453">
        <v>2</v>
      </c>
      <c r="G28" s="453">
        <v>3</v>
      </c>
      <c r="H28" s="453">
        <v>3</v>
      </c>
      <c r="I28" s="453">
        <v>3</v>
      </c>
      <c r="J28" s="450">
        <v>4</v>
      </c>
      <c r="K28" s="454">
        <v>6</v>
      </c>
      <c r="L28" s="453">
        <v>5</v>
      </c>
      <c r="M28" s="453">
        <v>7</v>
      </c>
      <c r="N28" s="453">
        <v>6</v>
      </c>
      <c r="O28" s="453">
        <v>6</v>
      </c>
      <c r="P28" s="453">
        <v>6</v>
      </c>
      <c r="Q28" s="453">
        <v>4</v>
      </c>
      <c r="R28" s="453">
        <v>0</v>
      </c>
      <c r="S28" s="453">
        <v>0</v>
      </c>
      <c r="T28" s="453">
        <v>0</v>
      </c>
      <c r="U28" s="455">
        <v>0</v>
      </c>
      <c r="V28" s="457">
        <f>SUM(E28:J28)</f>
        <v>17</v>
      </c>
      <c r="W28" s="221">
        <f>SUM(K28:U28)</f>
        <v>40</v>
      </c>
      <c r="X28" s="222">
        <f>10000*V28</f>
        <v>170000</v>
      </c>
      <c r="Y28" s="222">
        <f>5000*W28</f>
        <v>200000</v>
      </c>
    </row>
    <row r="29" spans="1:42" s="155" customFormat="1" ht="12.75" thickBot="1">
      <c r="B29" s="223"/>
      <c r="C29" s="445"/>
      <c r="R29" s="446"/>
      <c r="S29" s="446"/>
      <c r="V29" s="456"/>
      <c r="W29" s="225" t="s">
        <v>377</v>
      </c>
      <c r="X29" s="226">
        <f>SUM(X27:X28)</f>
        <v>340000</v>
      </c>
      <c r="Y29" s="226">
        <f>SUM(Y27:Y28)</f>
        <v>420000</v>
      </c>
    </row>
    <row r="30" spans="1:42" ht="14.25" customHeight="1" thickBot="1">
      <c r="A30" s="274"/>
      <c r="C30" s="296"/>
      <c r="D30" s="297"/>
      <c r="E30" s="274"/>
      <c r="F30" s="274"/>
      <c r="G30" s="274"/>
      <c r="H30" s="274"/>
      <c r="I30" s="274"/>
      <c r="J30" s="274"/>
      <c r="K30" s="274"/>
      <c r="L30" s="274"/>
      <c r="M30" s="274"/>
      <c r="N30" s="274"/>
      <c r="O30" s="297"/>
      <c r="P30" s="297"/>
      <c r="Q30" s="297"/>
      <c r="R30" s="297"/>
      <c r="S30" s="297"/>
      <c r="T30" s="297"/>
      <c r="U30" s="297"/>
      <c r="V30" s="298"/>
      <c r="W30" s="225" t="s">
        <v>1</v>
      </c>
      <c r="X30" s="578">
        <f>SUM(X29:Y29)</f>
        <v>760000</v>
      </c>
      <c r="Y30" s="579"/>
      <c r="Z30" s="155"/>
      <c r="AA30" s="155" t="s">
        <v>238</v>
      </c>
      <c r="AB30" s="155"/>
      <c r="AC30" s="155"/>
      <c r="AD30" s="155"/>
      <c r="AE30" s="155"/>
      <c r="AF30" s="155"/>
      <c r="AG30" s="155"/>
      <c r="AH30" s="155"/>
      <c r="AI30" s="155"/>
      <c r="AJ30" s="155"/>
      <c r="AK30" s="155"/>
      <c r="AL30" s="155"/>
      <c r="AM30" s="155"/>
      <c r="AN30" s="155"/>
      <c r="AO30" s="155"/>
      <c r="AP30" s="155"/>
    </row>
    <row r="31" spans="1:42" ht="12.75" thickBot="1">
      <c r="A31" s="274"/>
      <c r="B31" s="297">
        <v>1</v>
      </c>
      <c r="C31" s="296" t="s">
        <v>239</v>
      </c>
      <c r="D31" s="297"/>
      <c r="E31" s="274"/>
      <c r="F31" s="274"/>
      <c r="G31" s="274"/>
      <c r="H31" s="274"/>
      <c r="I31" s="274"/>
      <c r="J31" s="274"/>
      <c r="K31" s="274"/>
      <c r="L31" s="274"/>
      <c r="M31" s="274"/>
      <c r="N31" s="274"/>
      <c r="O31" s="297"/>
      <c r="P31" s="297"/>
      <c r="Q31" s="297"/>
      <c r="R31" s="297"/>
      <c r="S31" s="297"/>
      <c r="T31" s="297"/>
      <c r="U31" s="297"/>
      <c r="V31" s="298"/>
      <c r="W31" s="298"/>
      <c r="X31" s="298"/>
      <c r="Y31" s="298"/>
      <c r="Z31" s="299"/>
      <c r="AA31" s="155"/>
      <c r="AB31" s="155"/>
      <c r="AC31" s="155"/>
      <c r="AD31" s="155"/>
      <c r="AE31" s="155"/>
      <c r="AF31" s="155"/>
      <c r="AG31" s="155"/>
      <c r="AH31" s="155"/>
      <c r="AI31" s="155"/>
      <c r="AJ31" s="155"/>
      <c r="AK31" s="155"/>
      <c r="AL31" s="155"/>
      <c r="AM31" s="155"/>
      <c r="AN31" s="155"/>
      <c r="AO31" s="155"/>
      <c r="AP31" s="155"/>
    </row>
    <row r="32" spans="1:42">
      <c r="A32" s="274"/>
      <c r="B32" s="297">
        <v>2</v>
      </c>
      <c r="C32" s="296" t="s">
        <v>240</v>
      </c>
      <c r="D32" s="297"/>
      <c r="E32" s="274"/>
      <c r="F32" s="274"/>
      <c r="G32" s="274"/>
      <c r="H32" s="274"/>
      <c r="I32" s="274"/>
      <c r="J32" s="274"/>
      <c r="K32" s="274"/>
      <c r="L32" s="274"/>
      <c r="M32" s="274"/>
      <c r="N32" s="274"/>
      <c r="O32" s="297"/>
      <c r="P32" s="297"/>
      <c r="Q32" s="297"/>
      <c r="R32" s="297"/>
      <c r="S32" s="297"/>
      <c r="T32" s="297"/>
      <c r="U32" s="297"/>
      <c r="V32" s="298"/>
      <c r="W32" s="298"/>
      <c r="X32" s="298"/>
      <c r="Y32" s="298"/>
      <c r="Z32" s="155"/>
      <c r="AA32" s="155"/>
      <c r="AB32" s="155"/>
      <c r="AC32" s="565" t="s">
        <v>241</v>
      </c>
      <c r="AD32" s="566"/>
      <c r="AE32" s="566"/>
      <c r="AF32" s="567"/>
      <c r="AG32" s="155"/>
      <c r="AH32" s="155"/>
      <c r="AI32" s="565" t="s">
        <v>241</v>
      </c>
      <c r="AJ32" s="566"/>
      <c r="AK32" s="566"/>
      <c r="AL32" s="567"/>
      <c r="AM32" s="155"/>
      <c r="AN32" s="155"/>
      <c r="AO32" s="155"/>
      <c r="AP32" s="155"/>
    </row>
    <row r="33" spans="1:42" ht="12.75" thickBot="1">
      <c r="A33" s="274"/>
      <c r="B33" s="283"/>
      <c r="C33" s="296" t="s">
        <v>242</v>
      </c>
      <c r="D33" s="276"/>
      <c r="E33" s="276"/>
      <c r="F33" s="274"/>
      <c r="G33" s="274"/>
      <c r="H33" s="274"/>
      <c r="I33" s="274"/>
      <c r="J33" s="274"/>
      <c r="K33" s="274"/>
      <c r="L33" s="274"/>
      <c r="M33" s="274"/>
      <c r="N33" s="274"/>
      <c r="O33" s="297"/>
      <c r="P33" s="297"/>
      <c r="Q33" s="297"/>
      <c r="R33" s="297"/>
      <c r="S33" s="297"/>
      <c r="T33" s="297"/>
      <c r="U33" s="297"/>
      <c r="V33" s="298"/>
      <c r="W33" s="298"/>
      <c r="X33" s="298"/>
      <c r="Y33" s="298"/>
      <c r="Z33" s="298"/>
      <c r="AA33" s="155"/>
      <c r="AB33" s="155"/>
      <c r="AC33" s="568"/>
      <c r="AD33" s="569"/>
      <c r="AE33" s="569"/>
      <c r="AF33" s="570"/>
      <c r="AG33" s="155"/>
      <c r="AH33" s="155"/>
      <c r="AI33" s="568"/>
      <c r="AJ33" s="569"/>
      <c r="AK33" s="569"/>
      <c r="AL33" s="570"/>
      <c r="AM33" s="155"/>
      <c r="AN33" s="155"/>
      <c r="AO33" s="155"/>
      <c r="AP33" s="155"/>
    </row>
    <row r="34" spans="1:42" ht="12.75" thickBot="1">
      <c r="A34" s="274"/>
      <c r="B34" s="269">
        <v>3</v>
      </c>
      <c r="C34" s="296" t="s">
        <v>243</v>
      </c>
      <c r="D34" s="276"/>
      <c r="E34" s="276"/>
      <c r="F34" s="274"/>
      <c r="G34" s="274"/>
      <c r="H34" s="274"/>
      <c r="I34" s="274"/>
      <c r="J34" s="274"/>
      <c r="K34" s="274"/>
      <c r="L34" s="274"/>
      <c r="M34" s="274"/>
      <c r="N34" s="274"/>
      <c r="O34" s="297"/>
      <c r="P34" s="297"/>
      <c r="Q34" s="297"/>
      <c r="R34" s="297"/>
      <c r="S34" s="297"/>
      <c r="T34" s="297"/>
      <c r="U34" s="297"/>
      <c r="V34" s="298"/>
      <c r="W34" s="298"/>
      <c r="X34" s="298"/>
      <c r="Y34" s="298"/>
      <c r="Z34" s="298"/>
      <c r="AA34" s="155"/>
      <c r="AB34" s="155"/>
      <c r="AC34" s="571" t="s">
        <v>244</v>
      </c>
      <c r="AD34" s="572"/>
      <c r="AE34" s="572"/>
      <c r="AF34" s="573"/>
      <c r="AG34" s="155"/>
      <c r="AH34" s="155"/>
      <c r="AI34" s="571" t="s">
        <v>245</v>
      </c>
      <c r="AJ34" s="572"/>
      <c r="AK34" s="572"/>
      <c r="AL34" s="573"/>
      <c r="AM34" s="155"/>
      <c r="AN34" s="155"/>
      <c r="AO34" s="300" t="s">
        <v>246</v>
      </c>
      <c r="AP34" s="155"/>
    </row>
    <row r="35" spans="1:42" ht="12.75" thickBot="1">
      <c r="A35" s="274"/>
      <c r="B35" s="283"/>
      <c r="C35" s="296" t="s">
        <v>247</v>
      </c>
      <c r="D35" s="276"/>
      <c r="E35" s="276"/>
      <c r="F35" s="274"/>
      <c r="G35" s="274"/>
      <c r="H35" s="274"/>
      <c r="I35" s="274"/>
      <c r="J35" s="274"/>
      <c r="K35" s="274"/>
      <c r="L35" s="274"/>
      <c r="M35" s="274"/>
      <c r="N35" s="274"/>
      <c r="O35" s="297"/>
      <c r="P35" s="297"/>
      <c r="Q35" s="297"/>
      <c r="R35" s="297"/>
      <c r="S35" s="297"/>
      <c r="T35" s="297"/>
      <c r="U35" s="297"/>
      <c r="V35" s="298"/>
      <c r="W35" s="298"/>
      <c r="X35" s="298"/>
      <c r="Y35" s="298"/>
      <c r="Z35" s="298"/>
      <c r="AA35" s="155"/>
      <c r="AB35" s="155"/>
      <c r="AC35" s="155"/>
      <c r="AD35" s="301" t="s">
        <v>248</v>
      </c>
      <c r="AE35" s="155"/>
      <c r="AF35" s="155"/>
      <c r="AG35" s="155"/>
      <c r="AH35" s="155"/>
      <c r="AI35" s="155"/>
      <c r="AJ35" s="301" t="s">
        <v>249</v>
      </c>
      <c r="AK35" s="155"/>
      <c r="AL35" s="155"/>
      <c r="AM35" s="155"/>
      <c r="AN35" s="155"/>
      <c r="AO35" s="302" t="s">
        <v>250</v>
      </c>
      <c r="AP35" s="155"/>
    </row>
    <row r="36" spans="1:42">
      <c r="A36" s="274"/>
      <c r="B36" s="283"/>
      <c r="C36" s="296" t="s">
        <v>251</v>
      </c>
      <c r="D36" s="276"/>
      <c r="E36" s="276"/>
      <c r="F36" s="274"/>
      <c r="G36" s="274"/>
      <c r="H36" s="274"/>
      <c r="I36" s="274"/>
      <c r="J36" s="274"/>
      <c r="K36" s="274"/>
      <c r="L36" s="274"/>
      <c r="M36" s="274"/>
      <c r="N36" s="274"/>
      <c r="O36" s="297"/>
      <c r="P36" s="297"/>
      <c r="Q36" s="297"/>
      <c r="R36" s="297"/>
      <c r="S36" s="297"/>
      <c r="T36" s="297"/>
      <c r="U36" s="297"/>
      <c r="V36" s="298"/>
      <c r="W36" s="298"/>
      <c r="X36" s="298"/>
      <c r="Y36" s="298"/>
      <c r="Z36" s="298"/>
      <c r="AA36" s="303" t="s">
        <v>252</v>
      </c>
      <c r="AB36" s="304">
        <v>10000</v>
      </c>
      <c r="AC36" s="305" t="s">
        <v>253</v>
      </c>
      <c r="AD36" s="306">
        <f>SUM(E27:J27)</f>
        <v>17</v>
      </c>
      <c r="AE36" s="305" t="s">
        <v>254</v>
      </c>
      <c r="AF36" s="305">
        <f>+AB36*AD36</f>
        <v>170000</v>
      </c>
      <c r="AG36" s="305"/>
      <c r="AH36" s="304">
        <v>5000</v>
      </c>
      <c r="AI36" s="305" t="s">
        <v>255</v>
      </c>
      <c r="AJ36" s="306">
        <f>SUM(K27:T27)</f>
        <v>44</v>
      </c>
      <c r="AK36" s="305" t="s">
        <v>256</v>
      </c>
      <c r="AL36" s="305">
        <f>+AH36*AJ36</f>
        <v>220000</v>
      </c>
      <c r="AM36" s="305">
        <f>+AF36+AL36</f>
        <v>390000</v>
      </c>
      <c r="AN36" s="307" t="s">
        <v>257</v>
      </c>
      <c r="AO36" s="308">
        <f>+AF36+AL36</f>
        <v>390000</v>
      </c>
      <c r="AP36" s="155"/>
    </row>
    <row r="37" spans="1:42" ht="12.75" thickBot="1">
      <c r="A37" s="274"/>
      <c r="B37" s="283"/>
      <c r="C37" s="296"/>
      <c r="D37" s="276"/>
      <c r="E37" s="276"/>
      <c r="F37" s="274"/>
      <c r="G37" s="274"/>
      <c r="H37" s="274"/>
      <c r="I37" s="274"/>
      <c r="J37" s="274"/>
      <c r="K37" s="274"/>
      <c r="L37" s="274"/>
      <c r="M37" s="274"/>
      <c r="N37" s="274"/>
      <c r="O37" s="297"/>
      <c r="P37" s="297"/>
      <c r="Q37" s="297"/>
      <c r="R37" s="297"/>
      <c r="S37" s="297"/>
      <c r="T37" s="297"/>
      <c r="U37" s="297"/>
      <c r="V37" s="298"/>
      <c r="W37" s="298"/>
      <c r="X37" s="298"/>
      <c r="Y37" s="298"/>
      <c r="Z37" s="298"/>
      <c r="AA37" s="309" t="s">
        <v>258</v>
      </c>
      <c r="AB37" s="304">
        <v>10000</v>
      </c>
      <c r="AC37" s="305" t="s">
        <v>259</v>
      </c>
      <c r="AD37" s="310">
        <f>SUM(E28:J28)</f>
        <v>17</v>
      </c>
      <c r="AE37" s="305" t="s">
        <v>256</v>
      </c>
      <c r="AF37" s="305">
        <f>+AB37*AD37</f>
        <v>170000</v>
      </c>
      <c r="AG37" s="305"/>
      <c r="AH37" s="304">
        <v>5000</v>
      </c>
      <c r="AI37" s="305" t="s">
        <v>175</v>
      </c>
      <c r="AJ37" s="310">
        <f>SUM(K28:U28)</f>
        <v>40</v>
      </c>
      <c r="AK37" s="305" t="s">
        <v>254</v>
      </c>
      <c r="AL37" s="305">
        <f>+AH37*AJ37</f>
        <v>200000</v>
      </c>
      <c r="AM37" s="305">
        <f>+AF37+AL37</f>
        <v>370000</v>
      </c>
      <c r="AN37" s="311" t="s">
        <v>257</v>
      </c>
      <c r="AO37" s="312">
        <f>+AF37+AL37</f>
        <v>370000</v>
      </c>
      <c r="AP37" s="155"/>
    </row>
    <row r="38" spans="1:42" ht="13.5" customHeight="1">
      <c r="B38" s="283"/>
      <c r="C38" s="544" t="s">
        <v>260</v>
      </c>
      <c r="D38" s="545"/>
      <c r="E38" s="545"/>
      <c r="F38" s="545"/>
      <c r="G38" s="545"/>
      <c r="H38" s="545"/>
      <c r="I38" s="545"/>
      <c r="J38" s="546"/>
      <c r="K38" s="274"/>
      <c r="L38" s="274"/>
      <c r="M38" s="544" t="s">
        <v>261</v>
      </c>
      <c r="N38" s="545"/>
      <c r="O38" s="545"/>
      <c r="P38" s="545"/>
      <c r="Q38" s="545"/>
      <c r="R38" s="545"/>
      <c r="S38" s="545"/>
      <c r="T38" s="545"/>
      <c r="U38" s="546"/>
      <c r="V38" s="274"/>
      <c r="W38" s="274"/>
      <c r="X38" s="274"/>
      <c r="Y38" s="274"/>
      <c r="Z38" s="298"/>
      <c r="AA38" s="155"/>
      <c r="AB38" s="155"/>
      <c r="AC38" s="155"/>
      <c r="AD38" s="155"/>
      <c r="AE38" s="155"/>
      <c r="AF38" s="155"/>
      <c r="AG38" s="155"/>
      <c r="AH38" s="155"/>
      <c r="AI38" s="155"/>
      <c r="AJ38" s="155"/>
      <c r="AK38" s="155"/>
      <c r="AL38" s="155"/>
      <c r="AM38" s="155"/>
      <c r="AN38" s="155"/>
      <c r="AO38" s="155"/>
      <c r="AP38" s="155"/>
    </row>
    <row r="39" spans="1:42">
      <c r="A39" s="274"/>
      <c r="B39" s="274"/>
      <c r="C39" s="542" t="s">
        <v>252</v>
      </c>
      <c r="D39" s="544" t="s">
        <v>262</v>
      </c>
      <c r="E39" s="545"/>
      <c r="F39" s="545"/>
      <c r="G39" s="546"/>
      <c r="H39" s="544" t="s">
        <v>263</v>
      </c>
      <c r="I39" s="545"/>
      <c r="J39" s="546"/>
      <c r="K39" s="274"/>
      <c r="L39" s="274"/>
      <c r="M39" s="556" t="s">
        <v>262</v>
      </c>
      <c r="N39" s="557"/>
      <c r="O39" s="557"/>
      <c r="P39" s="558"/>
      <c r="Q39" s="544" t="s">
        <v>264</v>
      </c>
      <c r="R39" s="545"/>
      <c r="S39" s="545"/>
      <c r="T39" s="553" t="s">
        <v>265</v>
      </c>
      <c r="U39" s="554"/>
      <c r="V39" s="298"/>
      <c r="W39" s="298"/>
      <c r="X39" s="298"/>
      <c r="Y39" s="298"/>
      <c r="Z39" s="298"/>
      <c r="AA39" s="298"/>
      <c r="AB39" s="298"/>
      <c r="AC39" s="298"/>
      <c r="AD39" s="298"/>
      <c r="AE39" s="298"/>
      <c r="AF39" s="298"/>
      <c r="AG39" s="298"/>
      <c r="AH39" s="298"/>
      <c r="AI39" s="298"/>
      <c r="AJ39" s="298"/>
      <c r="AK39" s="298"/>
    </row>
    <row r="40" spans="1:42">
      <c r="A40" s="274"/>
      <c r="B40" s="274"/>
      <c r="C40" s="543"/>
      <c r="D40" s="553" t="s">
        <v>266</v>
      </c>
      <c r="E40" s="555"/>
      <c r="F40" s="555"/>
      <c r="G40" s="554"/>
      <c r="H40" s="553" t="s">
        <v>267</v>
      </c>
      <c r="I40" s="555"/>
      <c r="J40" s="554"/>
      <c r="K40" s="274"/>
      <c r="L40" s="274"/>
      <c r="M40" s="559"/>
      <c r="N40" s="560"/>
      <c r="O40" s="560"/>
      <c r="P40" s="561"/>
      <c r="Q40" s="544" t="s">
        <v>268</v>
      </c>
      <c r="R40" s="545"/>
      <c r="S40" s="545"/>
      <c r="T40" s="553" t="s">
        <v>269</v>
      </c>
      <c r="U40" s="554"/>
      <c r="V40" s="298"/>
      <c r="W40" s="298"/>
      <c r="X40" s="298"/>
      <c r="Y40" s="298"/>
      <c r="Z40" s="298"/>
      <c r="AA40" s="298"/>
      <c r="AB40" s="298"/>
      <c r="AC40" s="298"/>
      <c r="AD40" s="298"/>
      <c r="AE40" s="298"/>
      <c r="AF40" s="298"/>
      <c r="AG40" s="298"/>
      <c r="AH40" s="298"/>
      <c r="AI40" s="298"/>
      <c r="AJ40" s="298"/>
      <c r="AK40" s="298"/>
      <c r="AL40" s="298"/>
      <c r="AM40" s="298"/>
    </row>
    <row r="41" spans="1:42">
      <c r="A41" s="274"/>
      <c r="C41" s="542" t="s">
        <v>258</v>
      </c>
      <c r="D41" s="544" t="s">
        <v>262</v>
      </c>
      <c r="E41" s="545"/>
      <c r="F41" s="545"/>
      <c r="G41" s="546"/>
      <c r="H41" s="544" t="s">
        <v>263</v>
      </c>
      <c r="I41" s="545"/>
      <c r="J41" s="546"/>
      <c r="K41" s="274"/>
      <c r="L41" s="274"/>
      <c r="M41" s="547" t="s">
        <v>270</v>
      </c>
      <c r="N41" s="548"/>
      <c r="O41" s="548"/>
      <c r="P41" s="549"/>
      <c r="Q41" s="544" t="s">
        <v>264</v>
      </c>
      <c r="R41" s="545"/>
      <c r="S41" s="545"/>
      <c r="T41" s="553" t="s">
        <v>271</v>
      </c>
      <c r="U41" s="554"/>
      <c r="V41" s="298"/>
      <c r="W41" s="298"/>
      <c r="X41" s="298"/>
      <c r="Y41" s="298"/>
      <c r="Z41" s="274"/>
      <c r="AA41" s="298"/>
      <c r="AB41" s="298"/>
      <c r="AC41" s="298"/>
      <c r="AD41" s="298"/>
      <c r="AE41" s="298"/>
      <c r="AF41" s="298"/>
      <c r="AG41" s="298"/>
      <c r="AH41" s="298"/>
      <c r="AI41" s="298"/>
      <c r="AJ41" s="298"/>
      <c r="AK41" s="298"/>
      <c r="AL41" s="298"/>
      <c r="AM41" s="298"/>
    </row>
    <row r="42" spans="1:42">
      <c r="A42" s="274"/>
      <c r="C42" s="543"/>
      <c r="D42" s="553" t="s">
        <v>266</v>
      </c>
      <c r="E42" s="555"/>
      <c r="F42" s="555"/>
      <c r="G42" s="554"/>
      <c r="H42" s="553" t="s">
        <v>267</v>
      </c>
      <c r="I42" s="555"/>
      <c r="J42" s="554"/>
      <c r="K42" s="274"/>
      <c r="L42" s="274"/>
      <c r="M42" s="550"/>
      <c r="N42" s="551"/>
      <c r="O42" s="551"/>
      <c r="P42" s="552"/>
      <c r="Q42" s="544" t="s">
        <v>268</v>
      </c>
      <c r="R42" s="545"/>
      <c r="S42" s="545"/>
      <c r="T42" s="553" t="s">
        <v>272</v>
      </c>
      <c r="U42" s="554"/>
      <c r="V42" s="298"/>
      <c r="W42" s="298"/>
      <c r="X42" s="298"/>
      <c r="Y42" s="298"/>
      <c r="Z42" s="298"/>
      <c r="AA42" s="298"/>
      <c r="AB42" s="298"/>
      <c r="AC42" s="298"/>
      <c r="AD42" s="298"/>
      <c r="AE42" s="298"/>
      <c r="AF42" s="298"/>
      <c r="AG42" s="298"/>
      <c r="AH42" s="298"/>
      <c r="AI42" s="298"/>
      <c r="AJ42" s="298"/>
      <c r="AK42" s="298"/>
      <c r="AL42" s="298"/>
      <c r="AM42" s="298"/>
    </row>
    <row r="43" spans="1:42">
      <c r="A43" s="274"/>
      <c r="C43" s="296"/>
      <c r="D43" s="297"/>
      <c r="E43" s="274"/>
      <c r="F43" s="274"/>
      <c r="G43" s="274"/>
      <c r="H43" s="274"/>
      <c r="I43" s="274"/>
      <c r="J43" s="274"/>
      <c r="K43" s="274"/>
      <c r="L43" s="274"/>
      <c r="M43" s="274"/>
      <c r="N43" s="274"/>
      <c r="O43" s="297"/>
      <c r="P43" s="297"/>
      <c r="Q43" s="297"/>
      <c r="R43" s="297"/>
      <c r="S43" s="297"/>
      <c r="T43" s="297"/>
      <c r="U43" s="297"/>
      <c r="V43" s="298"/>
      <c r="W43" s="298"/>
      <c r="X43" s="298"/>
      <c r="Y43" s="298"/>
      <c r="Z43" s="298"/>
      <c r="AA43" s="298"/>
      <c r="AB43" s="298"/>
      <c r="AC43" s="298"/>
      <c r="AD43" s="298"/>
      <c r="AE43" s="298"/>
      <c r="AF43" s="298"/>
      <c r="AG43" s="298"/>
      <c r="AH43" s="298"/>
      <c r="AI43" s="298"/>
      <c r="AJ43" s="298"/>
      <c r="AK43" s="298"/>
      <c r="AL43" s="298"/>
      <c r="AM43" s="298"/>
    </row>
    <row r="44" spans="1:42" ht="23.45" customHeight="1">
      <c r="A44" s="274"/>
      <c r="B44" s="283" t="s">
        <v>142</v>
      </c>
      <c r="C44" s="296"/>
      <c r="D44" s="296"/>
      <c r="E44" s="296"/>
      <c r="F44" s="296"/>
      <c r="G44" s="296"/>
      <c r="H44" s="296"/>
      <c r="I44" s="296"/>
      <c r="J44" s="296"/>
      <c r="K44" s="296"/>
      <c r="L44" s="296"/>
      <c r="M44" s="296"/>
      <c r="N44" s="296"/>
      <c r="O44" s="296"/>
      <c r="P44" s="296"/>
      <c r="Q44" s="296"/>
      <c r="R44" s="296"/>
      <c r="S44" s="296"/>
      <c r="T44" s="296"/>
      <c r="U44" s="296"/>
      <c r="V44" s="283"/>
      <c r="W44" s="283"/>
      <c r="X44" s="283"/>
      <c r="Y44" s="283"/>
      <c r="Z44" s="298"/>
      <c r="AA44" s="298"/>
      <c r="AB44" s="298"/>
      <c r="AC44" s="298"/>
      <c r="AD44" s="298"/>
      <c r="AE44" s="298"/>
      <c r="AF44" s="298"/>
      <c r="AG44" s="298"/>
      <c r="AH44" s="298"/>
      <c r="AI44" s="298"/>
      <c r="AJ44" s="298"/>
      <c r="AK44" s="298"/>
      <c r="AL44" s="298"/>
      <c r="AM44" s="298"/>
    </row>
    <row r="45" spans="1:42" ht="26.1" customHeight="1">
      <c r="A45" s="274"/>
      <c r="B45" s="283" t="s">
        <v>139</v>
      </c>
      <c r="C45" s="296"/>
      <c r="D45" s="296"/>
      <c r="E45" s="296"/>
      <c r="F45" s="296"/>
      <c r="G45" s="296"/>
      <c r="H45" s="296"/>
      <c r="I45" s="296"/>
      <c r="J45" s="296"/>
      <c r="K45" s="296"/>
      <c r="L45" s="296"/>
      <c r="M45" s="296"/>
      <c r="N45" s="296"/>
      <c r="O45" s="296"/>
      <c r="P45" s="296"/>
      <c r="Q45" s="296"/>
      <c r="R45" s="296"/>
      <c r="S45" s="296"/>
      <c r="T45" s="296"/>
      <c r="U45" s="296"/>
      <c r="V45" s="283"/>
      <c r="W45" s="283"/>
      <c r="X45" s="283"/>
      <c r="Y45" s="283"/>
      <c r="Z45" s="298"/>
      <c r="AA45" s="298"/>
      <c r="AB45" s="298"/>
      <c r="AC45" s="298"/>
      <c r="AD45" s="298"/>
      <c r="AE45" s="298"/>
      <c r="AF45" s="298"/>
      <c r="AG45" s="298"/>
      <c r="AH45" s="298"/>
      <c r="AI45" s="298"/>
      <c r="AJ45" s="298"/>
      <c r="AK45" s="298"/>
      <c r="AL45" s="298"/>
      <c r="AM45" s="298"/>
    </row>
    <row r="46" spans="1:42" ht="27" customHeight="1">
      <c r="A46" s="274"/>
      <c r="B46" s="541" t="s">
        <v>273</v>
      </c>
      <c r="C46" s="541"/>
      <c r="D46" s="541"/>
      <c r="E46" s="541"/>
      <c r="F46" s="541"/>
      <c r="G46" s="541"/>
      <c r="H46" s="541"/>
      <c r="I46" s="541"/>
      <c r="J46" s="541"/>
      <c r="K46" s="541"/>
      <c r="L46" s="541"/>
      <c r="M46" s="541"/>
      <c r="N46" s="541"/>
      <c r="O46" s="541"/>
      <c r="P46" s="541"/>
      <c r="Q46" s="541"/>
      <c r="R46" s="541"/>
      <c r="S46" s="541"/>
      <c r="T46" s="541"/>
      <c r="U46" s="541"/>
      <c r="V46" s="541"/>
      <c r="W46" s="541"/>
      <c r="X46" s="541"/>
      <c r="Y46" s="541"/>
      <c r="Z46" s="541"/>
      <c r="AA46" s="298"/>
      <c r="AB46" s="298"/>
      <c r="AC46" s="298"/>
      <c r="AD46" s="298"/>
      <c r="AE46" s="298"/>
      <c r="AF46" s="298"/>
      <c r="AG46" s="298"/>
      <c r="AH46" s="298"/>
      <c r="AI46" s="298"/>
      <c r="AJ46" s="298"/>
      <c r="AK46" s="298"/>
      <c r="AL46" s="298"/>
      <c r="AM46" s="298"/>
    </row>
    <row r="47" spans="1:42" ht="75.95" customHeight="1">
      <c r="A47" s="274"/>
      <c r="B47" s="541" t="s">
        <v>274</v>
      </c>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274"/>
      <c r="AB47" s="274"/>
      <c r="AC47" s="274"/>
      <c r="AD47" s="274"/>
      <c r="AE47" s="274"/>
      <c r="AF47" s="274"/>
      <c r="AG47" s="274"/>
      <c r="AH47" s="274"/>
      <c r="AI47" s="274"/>
      <c r="AJ47" s="274"/>
    </row>
    <row r="48" spans="1:42" ht="75.95" customHeight="1">
      <c r="A48" s="274"/>
      <c r="B48" s="541" t="s">
        <v>275</v>
      </c>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298"/>
      <c r="AB48" s="298"/>
      <c r="AC48" s="298"/>
      <c r="AD48" s="298"/>
      <c r="AE48" s="298"/>
      <c r="AF48" s="298"/>
      <c r="AG48" s="298"/>
      <c r="AH48" s="298"/>
      <c r="AI48" s="298"/>
      <c r="AJ48" s="298"/>
    </row>
    <row r="49" spans="1:39" ht="15" customHeight="1">
      <c r="A49" s="274"/>
      <c r="B49" s="313"/>
      <c r="C49" s="313"/>
      <c r="D49" s="313"/>
      <c r="E49" s="313"/>
      <c r="F49" s="313"/>
      <c r="G49" s="313"/>
      <c r="H49" s="313"/>
      <c r="I49" s="313"/>
      <c r="J49" s="313"/>
      <c r="K49" s="313"/>
      <c r="L49" s="313"/>
      <c r="M49" s="313"/>
      <c r="N49" s="313"/>
      <c r="O49" s="313"/>
      <c r="P49" s="313"/>
      <c r="Q49" s="313"/>
      <c r="R49" s="313"/>
      <c r="S49" s="313"/>
      <c r="T49" s="313"/>
      <c r="U49" s="313"/>
      <c r="V49" s="313"/>
      <c r="W49" s="428"/>
      <c r="X49" s="428"/>
      <c r="Y49" s="313"/>
      <c r="Z49" s="313"/>
      <c r="AA49" s="298"/>
      <c r="AB49" s="298"/>
      <c r="AC49" s="298"/>
      <c r="AD49" s="298"/>
      <c r="AE49" s="298"/>
      <c r="AF49" s="298"/>
      <c r="AG49" s="298"/>
      <c r="AH49" s="298"/>
      <c r="AI49" s="298"/>
      <c r="AJ49" s="298"/>
    </row>
    <row r="50" spans="1:39" ht="26.1" customHeight="1">
      <c r="A50" s="274"/>
      <c r="B50" s="283" t="s">
        <v>140</v>
      </c>
      <c r="C50" s="313"/>
      <c r="D50" s="313"/>
      <c r="E50" s="313"/>
      <c r="F50" s="313"/>
      <c r="G50" s="313"/>
      <c r="H50" s="313"/>
      <c r="I50" s="313"/>
      <c r="J50" s="313"/>
      <c r="K50" s="313"/>
      <c r="L50" s="313"/>
      <c r="M50" s="313"/>
      <c r="N50" s="313"/>
      <c r="O50" s="313"/>
      <c r="P50" s="313"/>
      <c r="Q50" s="313"/>
      <c r="R50" s="313"/>
      <c r="S50" s="313"/>
      <c r="T50" s="313"/>
      <c r="U50" s="313"/>
      <c r="V50" s="313"/>
      <c r="W50" s="428"/>
      <c r="X50" s="428"/>
      <c r="Y50" s="313"/>
      <c r="Z50" s="313"/>
      <c r="AA50" s="298"/>
      <c r="AB50" s="298"/>
      <c r="AC50" s="298"/>
      <c r="AD50" s="298"/>
      <c r="AE50" s="298"/>
      <c r="AF50" s="298"/>
      <c r="AG50" s="298"/>
      <c r="AH50" s="298"/>
      <c r="AI50" s="298"/>
    </row>
    <row r="51" spans="1:39" ht="75.95" customHeight="1">
      <c r="A51" s="274"/>
      <c r="B51" s="541" t="s">
        <v>276</v>
      </c>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298"/>
      <c r="AB51" s="298"/>
      <c r="AC51" s="298"/>
      <c r="AD51" s="298"/>
      <c r="AE51" s="298"/>
      <c r="AF51" s="298"/>
      <c r="AG51" s="298"/>
      <c r="AH51" s="298"/>
      <c r="AI51" s="298"/>
    </row>
    <row r="52" spans="1:39" ht="75.95" customHeight="1">
      <c r="A52" s="274"/>
      <c r="B52" s="541" t="s">
        <v>277</v>
      </c>
      <c r="C52" s="541"/>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297"/>
      <c r="AB52" s="297"/>
      <c r="AC52" s="297"/>
      <c r="AD52" s="297"/>
      <c r="AE52" s="297"/>
      <c r="AF52" s="297"/>
      <c r="AG52" s="297"/>
      <c r="AH52" s="298"/>
      <c r="AI52" s="298"/>
      <c r="AJ52" s="298"/>
      <c r="AK52" s="298"/>
      <c r="AL52" s="298"/>
      <c r="AM52" s="298"/>
    </row>
    <row r="53" spans="1:39" ht="20.45" customHeight="1">
      <c r="A53" s="274"/>
      <c r="B53" s="313"/>
      <c r="C53" s="296"/>
      <c r="D53" s="296"/>
      <c r="E53" s="296"/>
      <c r="F53" s="296"/>
      <c r="G53" s="296"/>
      <c r="H53" s="296"/>
      <c r="I53" s="296"/>
      <c r="J53" s="296"/>
      <c r="K53" s="296"/>
      <c r="L53" s="296"/>
      <c r="M53" s="296"/>
      <c r="N53" s="296"/>
      <c r="O53" s="296"/>
      <c r="P53" s="296"/>
      <c r="Q53" s="296"/>
      <c r="R53" s="296"/>
      <c r="S53" s="296"/>
      <c r="T53" s="296"/>
      <c r="U53" s="296"/>
      <c r="V53" s="283"/>
      <c r="W53" s="283"/>
      <c r="X53" s="283"/>
      <c r="Y53" s="283"/>
      <c r="Z53" s="283"/>
      <c r="AA53" s="283"/>
      <c r="AB53" s="283"/>
      <c r="AC53" s="283"/>
      <c r="AD53" s="283"/>
      <c r="AE53" s="283"/>
      <c r="AF53" s="283"/>
      <c r="AG53" s="283"/>
      <c r="AH53" s="283"/>
      <c r="AI53" s="283"/>
      <c r="AJ53" s="283"/>
      <c r="AK53" s="283"/>
      <c r="AL53" s="283"/>
      <c r="AM53" s="298"/>
    </row>
    <row r="54" spans="1:39" hidden="1">
      <c r="A54" s="274"/>
      <c r="B54" s="296" t="s">
        <v>110</v>
      </c>
      <c r="C54" s="313"/>
      <c r="D54" s="313"/>
      <c r="E54" s="313"/>
      <c r="F54" s="313"/>
      <c r="G54" s="313"/>
      <c r="H54" s="313"/>
      <c r="I54" s="313"/>
      <c r="J54" s="313"/>
      <c r="K54" s="313"/>
      <c r="L54" s="313"/>
      <c r="M54" s="313"/>
      <c r="N54" s="313"/>
      <c r="O54" s="313"/>
      <c r="P54" s="313"/>
      <c r="Q54" s="313"/>
      <c r="R54" s="313"/>
      <c r="S54" s="313"/>
      <c r="T54" s="313"/>
      <c r="U54" s="313"/>
      <c r="V54" s="313"/>
      <c r="W54" s="428"/>
      <c r="X54" s="428"/>
      <c r="Y54" s="313"/>
      <c r="Z54" s="313"/>
      <c r="AA54" s="283"/>
      <c r="AB54" s="283"/>
      <c r="AC54" s="283"/>
      <c r="AD54" s="283"/>
      <c r="AE54" s="283"/>
      <c r="AF54" s="283"/>
      <c r="AG54" s="283"/>
      <c r="AH54" s="283"/>
      <c r="AI54" s="283"/>
      <c r="AJ54" s="283"/>
      <c r="AK54" s="283"/>
      <c r="AL54" s="283"/>
      <c r="AM54" s="298"/>
    </row>
    <row r="55" spans="1:39" hidden="1">
      <c r="A55" s="274"/>
      <c r="B55" s="296" t="s">
        <v>99</v>
      </c>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3"/>
      <c r="AA55" s="313"/>
      <c r="AB55" s="313"/>
      <c r="AC55" s="313"/>
      <c r="AD55" s="313"/>
      <c r="AE55" s="313"/>
      <c r="AF55" s="313"/>
      <c r="AG55" s="313"/>
      <c r="AH55" s="313"/>
      <c r="AI55" s="313"/>
      <c r="AJ55" s="313"/>
      <c r="AK55" s="313"/>
      <c r="AL55" s="313"/>
      <c r="AM55" s="298"/>
    </row>
    <row r="56" spans="1:39" hidden="1">
      <c r="A56" s="274"/>
      <c r="B56" s="296" t="s">
        <v>100</v>
      </c>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283"/>
      <c r="AA56" s="313"/>
      <c r="AB56" s="313"/>
      <c r="AC56" s="313"/>
      <c r="AD56" s="313"/>
      <c r="AE56" s="313"/>
      <c r="AF56" s="313"/>
      <c r="AG56" s="313"/>
      <c r="AH56" s="313"/>
      <c r="AI56" s="313"/>
      <c r="AJ56" s="313"/>
      <c r="AK56" s="313"/>
      <c r="AL56" s="313"/>
      <c r="AM56" s="298"/>
    </row>
    <row r="57" spans="1:39" hidden="1">
      <c r="A57" s="274"/>
      <c r="B57" s="296" t="s">
        <v>107</v>
      </c>
      <c r="C57" s="296"/>
      <c r="D57" s="297"/>
      <c r="E57" s="274"/>
      <c r="F57" s="274"/>
      <c r="G57" s="274"/>
      <c r="H57" s="274"/>
      <c r="I57" s="274"/>
      <c r="J57" s="274"/>
      <c r="K57" s="274"/>
      <c r="L57" s="274"/>
      <c r="M57" s="274"/>
      <c r="N57" s="274"/>
      <c r="O57" s="297"/>
      <c r="P57" s="297"/>
      <c r="Q57" s="297"/>
      <c r="R57" s="297"/>
      <c r="S57" s="297"/>
      <c r="T57" s="297"/>
      <c r="U57" s="297"/>
      <c r="V57" s="298"/>
      <c r="W57" s="298"/>
      <c r="X57" s="298"/>
      <c r="Y57" s="298"/>
      <c r="Z57" s="298"/>
      <c r="AA57" s="313"/>
      <c r="AB57" s="313"/>
      <c r="AC57" s="313"/>
      <c r="AD57" s="313"/>
      <c r="AE57" s="313"/>
      <c r="AF57" s="313"/>
      <c r="AG57" s="313"/>
      <c r="AH57" s="313"/>
      <c r="AI57" s="313"/>
      <c r="AJ57" s="313"/>
      <c r="AK57" s="313"/>
      <c r="AL57" s="313"/>
      <c r="AM57" s="298"/>
    </row>
    <row r="58" spans="1:39" hidden="1">
      <c r="A58" s="274"/>
      <c r="B58" s="296" t="s">
        <v>101</v>
      </c>
      <c r="C58" s="296"/>
      <c r="D58" s="297"/>
      <c r="E58" s="274"/>
      <c r="F58" s="274"/>
      <c r="G58" s="274"/>
      <c r="H58" s="274"/>
      <c r="I58" s="274"/>
      <c r="J58" s="274"/>
      <c r="K58" s="274"/>
      <c r="L58" s="274"/>
      <c r="M58" s="274"/>
      <c r="N58" s="274"/>
      <c r="O58" s="297"/>
      <c r="P58" s="297"/>
      <c r="Q58" s="297"/>
      <c r="R58" s="297"/>
      <c r="S58" s="297"/>
      <c r="T58" s="297"/>
      <c r="U58" s="297"/>
      <c r="AA58" s="313"/>
      <c r="AB58" s="313"/>
      <c r="AC58" s="313"/>
      <c r="AD58" s="313"/>
      <c r="AE58" s="313"/>
      <c r="AF58" s="313"/>
      <c r="AG58" s="313"/>
      <c r="AH58" s="313"/>
      <c r="AI58" s="313"/>
      <c r="AJ58" s="313"/>
      <c r="AK58" s="313"/>
      <c r="AL58" s="313"/>
      <c r="AM58" s="298"/>
    </row>
    <row r="59" spans="1:39" hidden="1">
      <c r="A59" s="274"/>
      <c r="B59" s="296" t="s">
        <v>102</v>
      </c>
      <c r="C59" s="296"/>
      <c r="D59" s="297"/>
      <c r="E59" s="274"/>
      <c r="F59" s="274"/>
      <c r="G59" s="274"/>
      <c r="H59" s="274"/>
      <c r="I59" s="274"/>
      <c r="J59" s="274"/>
      <c r="K59" s="274"/>
      <c r="L59" s="274"/>
      <c r="M59" s="274"/>
      <c r="N59" s="274"/>
      <c r="O59" s="297"/>
      <c r="P59" s="297"/>
      <c r="Q59" s="297"/>
      <c r="R59" s="297"/>
      <c r="S59" s="297"/>
      <c r="T59" s="297"/>
      <c r="U59" s="297"/>
      <c r="AA59" s="283"/>
      <c r="AB59" s="283"/>
      <c r="AC59" s="283"/>
      <c r="AD59" s="283"/>
      <c r="AE59" s="283"/>
      <c r="AF59" s="283"/>
      <c r="AG59" s="283"/>
      <c r="AH59" s="283"/>
      <c r="AI59" s="283"/>
      <c r="AJ59" s="283"/>
      <c r="AK59" s="283"/>
      <c r="AL59" s="283"/>
      <c r="AM59" s="298"/>
    </row>
    <row r="60" spans="1:39" hidden="1">
      <c r="A60" s="274"/>
      <c r="B60" s="296" t="s">
        <v>106</v>
      </c>
      <c r="C60" s="298"/>
      <c r="D60" s="297"/>
      <c r="E60" s="274"/>
      <c r="F60" s="274"/>
      <c r="G60" s="274"/>
      <c r="H60" s="274"/>
      <c r="I60" s="274"/>
      <c r="J60" s="274"/>
      <c r="K60" s="274"/>
      <c r="L60" s="274"/>
      <c r="M60" s="274"/>
      <c r="N60" s="274"/>
      <c r="O60" s="297"/>
      <c r="P60" s="297"/>
      <c r="Q60" s="297"/>
      <c r="R60" s="297"/>
      <c r="S60" s="297"/>
      <c r="T60" s="297"/>
      <c r="U60" s="297"/>
      <c r="AA60" s="313"/>
      <c r="AB60" s="313"/>
      <c r="AC60" s="313"/>
      <c r="AD60" s="313"/>
      <c r="AE60" s="313"/>
      <c r="AF60" s="313"/>
      <c r="AG60" s="313"/>
      <c r="AH60" s="313"/>
      <c r="AI60" s="313"/>
      <c r="AJ60" s="313"/>
      <c r="AK60" s="313"/>
      <c r="AL60" s="313"/>
      <c r="AM60" s="298"/>
    </row>
    <row r="61" spans="1:39" hidden="1">
      <c r="A61" s="274"/>
      <c r="B61" s="296" t="s">
        <v>111</v>
      </c>
      <c r="C61" s="298"/>
      <c r="D61" s="297"/>
      <c r="E61" s="274"/>
      <c r="F61" s="274"/>
      <c r="G61" s="274"/>
      <c r="H61" s="274"/>
      <c r="I61" s="274"/>
      <c r="J61" s="274"/>
      <c r="K61" s="274"/>
      <c r="L61" s="274"/>
      <c r="M61" s="274"/>
      <c r="N61" s="274"/>
      <c r="O61" s="297"/>
      <c r="P61" s="297"/>
      <c r="Q61" s="297"/>
      <c r="R61" s="297"/>
      <c r="S61" s="297"/>
      <c r="T61" s="297"/>
      <c r="U61" s="297"/>
      <c r="AA61" s="313"/>
      <c r="AB61" s="313"/>
      <c r="AC61" s="313"/>
      <c r="AD61" s="313"/>
      <c r="AE61" s="313"/>
      <c r="AF61" s="313"/>
      <c r="AG61" s="313"/>
      <c r="AH61" s="313"/>
      <c r="AI61" s="313"/>
      <c r="AJ61" s="313"/>
      <c r="AK61" s="313"/>
      <c r="AL61" s="313"/>
      <c r="AM61" s="298"/>
    </row>
    <row r="62" spans="1:39" hidden="1">
      <c r="A62" s="274"/>
      <c r="B62" s="296"/>
      <c r="C62" s="298"/>
      <c r="D62" s="297"/>
      <c r="E62" s="274"/>
      <c r="F62" s="274"/>
      <c r="G62" s="274"/>
      <c r="H62" s="274"/>
      <c r="I62" s="274"/>
      <c r="J62" s="274"/>
      <c r="K62" s="274"/>
      <c r="L62" s="274"/>
      <c r="M62" s="274"/>
      <c r="N62" s="274"/>
      <c r="O62" s="297"/>
      <c r="P62" s="297"/>
      <c r="Q62" s="297"/>
      <c r="R62" s="297"/>
      <c r="S62" s="297"/>
      <c r="T62" s="297"/>
      <c r="U62" s="297"/>
      <c r="AA62" s="283"/>
      <c r="AB62" s="283"/>
      <c r="AC62" s="283"/>
      <c r="AD62" s="283"/>
      <c r="AE62" s="283"/>
      <c r="AF62" s="283"/>
      <c r="AG62" s="283"/>
      <c r="AH62" s="283"/>
      <c r="AI62" s="283"/>
      <c r="AJ62" s="283"/>
      <c r="AK62" s="283"/>
      <c r="AL62" s="283"/>
      <c r="AM62" s="298"/>
    </row>
    <row r="63" spans="1:39">
      <c r="C63" s="298"/>
      <c r="D63" s="297"/>
      <c r="E63" s="274"/>
      <c r="F63" s="274"/>
      <c r="G63" s="274"/>
      <c r="H63" s="274"/>
      <c r="I63" s="274"/>
      <c r="J63" s="274"/>
      <c r="K63" s="274"/>
      <c r="L63" s="274"/>
      <c r="M63" s="274"/>
      <c r="N63" s="274"/>
      <c r="O63" s="297"/>
      <c r="P63" s="297"/>
      <c r="Q63" s="297"/>
      <c r="R63" s="297"/>
      <c r="S63" s="297"/>
      <c r="T63" s="297"/>
      <c r="U63" s="297"/>
      <c r="AA63" s="298"/>
      <c r="AB63" s="298"/>
      <c r="AC63" s="298"/>
      <c r="AD63" s="298"/>
      <c r="AE63" s="298"/>
      <c r="AF63" s="298"/>
      <c r="AG63" s="298"/>
      <c r="AH63" s="298"/>
      <c r="AI63" s="298"/>
      <c r="AJ63" s="298"/>
      <c r="AK63" s="298"/>
      <c r="AL63" s="298"/>
      <c r="AM63" s="298"/>
    </row>
    <row r="64" spans="1:39">
      <c r="C64" s="298"/>
      <c r="D64" s="297"/>
      <c r="E64" s="274"/>
      <c r="F64" s="274"/>
      <c r="G64" s="274"/>
      <c r="H64" s="274"/>
      <c r="I64" s="274"/>
      <c r="J64" s="274"/>
      <c r="K64" s="274"/>
      <c r="L64" s="274"/>
      <c r="M64" s="274"/>
      <c r="N64" s="274"/>
      <c r="O64" s="297"/>
      <c r="P64" s="297"/>
      <c r="Q64" s="297"/>
      <c r="R64" s="297"/>
      <c r="S64" s="297"/>
      <c r="T64" s="297"/>
      <c r="U64" s="297"/>
      <c r="AM64" s="298"/>
    </row>
    <row r="65" spans="3:39">
      <c r="C65" s="298"/>
      <c r="D65" s="297"/>
      <c r="E65" s="274"/>
      <c r="F65" s="274"/>
      <c r="G65" s="274"/>
      <c r="H65" s="274"/>
      <c r="I65" s="274"/>
      <c r="J65" s="274"/>
      <c r="K65" s="274"/>
      <c r="L65" s="274"/>
      <c r="M65" s="274"/>
      <c r="N65" s="274"/>
      <c r="O65" s="297"/>
      <c r="P65" s="297"/>
      <c r="Q65" s="297"/>
      <c r="R65" s="297"/>
      <c r="S65" s="297"/>
      <c r="T65" s="297"/>
      <c r="U65" s="297"/>
      <c r="AM65" s="298"/>
    </row>
    <row r="66" spans="3:39">
      <c r="AM66" s="298"/>
    </row>
    <row r="67" spans="3:39">
      <c r="AM67" s="298"/>
    </row>
    <row r="68" spans="3:39">
      <c r="AM68" s="298"/>
    </row>
    <row r="69" spans="3:39">
      <c r="AM69" s="298"/>
    </row>
    <row r="70" spans="3:39">
      <c r="AM70" s="298"/>
    </row>
    <row r="71" spans="3:39">
      <c r="AM71" s="298"/>
    </row>
  </sheetData>
  <mergeCells count="40">
    <mergeCell ref="F4:M4"/>
    <mergeCell ref="F5:M5"/>
    <mergeCell ref="F6:M6"/>
    <mergeCell ref="F7:M7"/>
    <mergeCell ref="C10:C12"/>
    <mergeCell ref="AC32:AF33"/>
    <mergeCell ref="AI32:AL33"/>
    <mergeCell ref="AC34:AF34"/>
    <mergeCell ref="AI34:AL34"/>
    <mergeCell ref="X11:Y11"/>
    <mergeCell ref="V11:W11"/>
    <mergeCell ref="X30:Y30"/>
    <mergeCell ref="V10:Y10"/>
    <mergeCell ref="C38:J38"/>
    <mergeCell ref="M38:U38"/>
    <mergeCell ref="T39:U39"/>
    <mergeCell ref="D40:G40"/>
    <mergeCell ref="H40:J40"/>
    <mergeCell ref="Q40:S40"/>
    <mergeCell ref="T40:U40"/>
    <mergeCell ref="C39:C40"/>
    <mergeCell ref="D39:G39"/>
    <mergeCell ref="H39:J39"/>
    <mergeCell ref="M39:P40"/>
    <mergeCell ref="Q39:S39"/>
    <mergeCell ref="T41:U41"/>
    <mergeCell ref="D42:G42"/>
    <mergeCell ref="H42:J42"/>
    <mergeCell ref="Q42:S42"/>
    <mergeCell ref="T42:U42"/>
    <mergeCell ref="C41:C42"/>
    <mergeCell ref="D41:G41"/>
    <mergeCell ref="H41:J41"/>
    <mergeCell ref="M41:P42"/>
    <mergeCell ref="Q41:S41"/>
    <mergeCell ref="B46:Z46"/>
    <mergeCell ref="B47:Z47"/>
    <mergeCell ref="B48:Z48"/>
    <mergeCell ref="B51:Z51"/>
    <mergeCell ref="B52:Z52"/>
  </mergeCells>
  <phoneticPr fontId="11"/>
  <printOptions horizontalCentered="1"/>
  <pageMargins left="3.937007874015748E-2" right="3.937007874015748E-2" top="0.15748031496062992" bottom="0.15748031496062992" header="0.31496062992125984" footer="0.31496062992125984"/>
  <pageSetup paperSize="8" scale="85" fitToHeight="2" orientation="landscape" cellComments="asDisplayed"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T58"/>
  <sheetViews>
    <sheetView view="pageBreakPreview" zoomScale="90" zoomScaleNormal="100" zoomScaleSheetLayoutView="90" workbookViewId="0"/>
  </sheetViews>
  <sheetFormatPr defaultColWidth="8.75" defaultRowHeight="13.5"/>
  <cols>
    <col min="1" max="1" width="3.25" customWidth="1"/>
    <col min="2" max="2" width="4" customWidth="1"/>
    <col min="3" max="3" width="12.875" customWidth="1"/>
    <col min="4" max="4" width="8" customWidth="1"/>
    <col min="5" max="29" width="3.875" customWidth="1"/>
    <col min="30" max="30" width="5.75" customWidth="1"/>
    <col min="31" max="31" width="11.875" customWidth="1"/>
    <col min="32" max="32" width="13.125" customWidth="1"/>
    <col min="33" max="34" width="6.875" customWidth="1"/>
    <col min="35" max="35" width="7.25" customWidth="1"/>
    <col min="36" max="36" width="3.75" customWidth="1"/>
    <col min="37" max="37" width="4.625" customWidth="1"/>
    <col min="38" max="38" width="2.5" customWidth="1"/>
    <col min="39" max="39" width="7.875" customWidth="1"/>
    <col min="40" max="40" width="3.75" customWidth="1"/>
    <col min="41" max="41" width="10.5" customWidth="1"/>
    <col min="42" max="42" width="3.125" customWidth="1"/>
    <col min="43" max="43" width="4.125" customWidth="1"/>
    <col min="44" max="44" width="2.375" customWidth="1"/>
    <col min="45" max="45" width="9.25" customWidth="1"/>
    <col min="46" max="46" width="7.875" customWidth="1"/>
    <col min="47" max="47" width="6.875" customWidth="1"/>
  </cols>
  <sheetData>
    <row r="1" spans="2:38">
      <c r="B1" s="269"/>
      <c r="C1" s="269"/>
      <c r="D1" s="269"/>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row>
    <row r="2" spans="2:38">
      <c r="B2" s="270" t="s">
        <v>278</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row>
    <row r="3" spans="2:38">
      <c r="B3" s="271" t="s">
        <v>12</v>
      </c>
      <c r="C3" s="272"/>
      <c r="D3" s="272"/>
      <c r="E3" s="583">
        <v>45236</v>
      </c>
      <c r="F3" s="583"/>
      <c r="G3" s="583"/>
      <c r="H3" s="583"/>
      <c r="I3" s="583"/>
      <c r="J3" s="583"/>
      <c r="K3" s="583"/>
      <c r="L3" s="583"/>
      <c r="M3" s="274"/>
      <c r="N3" s="274"/>
      <c r="O3" s="275"/>
      <c r="P3" s="275"/>
      <c r="Q3" s="275"/>
      <c r="R3" s="275"/>
      <c r="S3" s="275"/>
      <c r="T3" s="275"/>
      <c r="U3" s="275"/>
      <c r="V3" s="275"/>
      <c r="W3" s="275"/>
      <c r="X3" s="275"/>
      <c r="Y3" s="275"/>
      <c r="Z3" s="275"/>
      <c r="AA3" s="275"/>
      <c r="AB3" s="275"/>
      <c r="AC3" s="275"/>
      <c r="AD3" s="275"/>
      <c r="AE3" s="270"/>
      <c r="AF3" s="270"/>
      <c r="AG3" s="270"/>
      <c r="AH3" s="270"/>
      <c r="AI3" s="270"/>
      <c r="AJ3" s="270"/>
      <c r="AK3" s="270"/>
      <c r="AL3" s="270"/>
    </row>
    <row r="4" spans="2:38">
      <c r="B4" s="271" t="s">
        <v>14</v>
      </c>
      <c r="C4" s="272"/>
      <c r="D4" s="272"/>
      <c r="E4" s="584" t="s">
        <v>26</v>
      </c>
      <c r="F4" s="584"/>
      <c r="G4" s="584"/>
      <c r="H4" s="584"/>
      <c r="I4" s="584"/>
      <c r="J4" s="584"/>
      <c r="K4" s="584"/>
      <c r="L4" s="584"/>
      <c r="M4" s="274"/>
      <c r="N4" s="274"/>
      <c r="O4" s="276"/>
      <c r="P4" s="276"/>
      <c r="Q4" s="276"/>
      <c r="R4" s="276"/>
      <c r="S4" s="276"/>
      <c r="T4" s="276"/>
      <c r="U4" s="276"/>
      <c r="V4" s="276"/>
      <c r="W4" s="276"/>
      <c r="X4" s="276"/>
      <c r="Y4" s="276"/>
      <c r="Z4" s="276"/>
      <c r="AA4" s="276"/>
      <c r="AB4" s="276"/>
      <c r="AC4" s="276"/>
      <c r="AD4" s="276"/>
      <c r="AE4" s="270"/>
      <c r="AF4" s="270"/>
      <c r="AG4" s="270"/>
      <c r="AH4" s="270"/>
      <c r="AI4" s="270"/>
      <c r="AJ4" s="270"/>
      <c r="AK4" s="270"/>
      <c r="AL4" s="270"/>
    </row>
    <row r="5" spans="2:38">
      <c r="B5" s="277" t="s">
        <v>13</v>
      </c>
      <c r="C5" s="278"/>
      <c r="D5" s="278"/>
      <c r="E5" s="584" t="s">
        <v>25</v>
      </c>
      <c r="F5" s="584"/>
      <c r="G5" s="584"/>
      <c r="H5" s="584"/>
      <c r="I5" s="584"/>
      <c r="J5" s="584"/>
      <c r="K5" s="584"/>
      <c r="L5" s="584"/>
      <c r="M5" s="274"/>
      <c r="N5" s="274"/>
      <c r="O5" s="276"/>
      <c r="P5" s="276"/>
      <c r="Q5" s="276"/>
      <c r="R5" s="276"/>
      <c r="S5" s="276"/>
      <c r="T5" s="276"/>
      <c r="U5" s="276"/>
      <c r="V5" s="276"/>
      <c r="W5" s="276"/>
      <c r="X5" s="276"/>
      <c r="Y5" s="276"/>
      <c r="Z5" s="276"/>
      <c r="AA5" s="276"/>
      <c r="AB5" s="276"/>
      <c r="AC5" s="276"/>
      <c r="AD5" s="276"/>
      <c r="AE5" s="270"/>
      <c r="AF5" s="270"/>
      <c r="AG5" s="270"/>
      <c r="AH5" s="270"/>
      <c r="AI5" s="270"/>
      <c r="AJ5" s="270"/>
      <c r="AK5" s="270"/>
      <c r="AL5" s="270"/>
    </row>
    <row r="6" spans="2:38">
      <c r="B6" s="271" t="s">
        <v>15</v>
      </c>
      <c r="C6" s="272"/>
      <c r="D6" s="272"/>
      <c r="E6" s="584" t="s">
        <v>279</v>
      </c>
      <c r="F6" s="584"/>
      <c r="G6" s="584"/>
      <c r="H6" s="584"/>
      <c r="I6" s="584"/>
      <c r="J6" s="584"/>
      <c r="K6" s="584"/>
      <c r="L6" s="584"/>
      <c r="M6" s="274"/>
      <c r="N6" s="274"/>
      <c r="O6" s="276"/>
      <c r="P6" s="276"/>
      <c r="Q6" s="276"/>
      <c r="R6" s="276"/>
      <c r="S6" s="276"/>
      <c r="T6" s="276"/>
      <c r="U6" s="276"/>
      <c r="V6" s="276"/>
      <c r="W6" s="276"/>
      <c r="X6" s="276"/>
      <c r="Y6" s="276"/>
      <c r="Z6" s="276"/>
      <c r="AA6" s="276"/>
      <c r="AB6" s="276"/>
      <c r="AC6" s="276"/>
      <c r="AD6" s="276"/>
      <c r="AE6" s="270"/>
      <c r="AF6" s="270"/>
      <c r="AG6" s="270"/>
      <c r="AH6" s="270"/>
      <c r="AI6" s="270"/>
      <c r="AJ6" s="270"/>
      <c r="AK6" s="270"/>
      <c r="AL6" s="270"/>
    </row>
    <row r="7" spans="2:38" s="282" customFormat="1" ht="12">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row>
    <row r="8" spans="2:38">
      <c r="B8" s="283"/>
      <c r="C8" s="283"/>
      <c r="D8" s="283"/>
      <c r="E8" s="270"/>
      <c r="F8" s="270"/>
      <c r="G8" s="270"/>
      <c r="H8" s="270"/>
      <c r="I8" s="270"/>
      <c r="J8" s="270"/>
      <c r="K8" s="270"/>
      <c r="L8" s="270"/>
      <c r="M8" s="270"/>
      <c r="N8" s="270"/>
      <c r="O8" s="270"/>
      <c r="P8" s="270"/>
      <c r="Q8" s="270"/>
      <c r="R8" s="270"/>
      <c r="S8" s="270"/>
      <c r="T8" s="270"/>
      <c r="U8" s="270"/>
      <c r="V8" s="270"/>
      <c r="W8" s="270"/>
      <c r="X8" s="270"/>
      <c r="Y8" s="270"/>
      <c r="Z8" s="270"/>
      <c r="AA8" s="270"/>
      <c r="AB8" s="276"/>
      <c r="AC8" s="270"/>
      <c r="AD8" s="270"/>
      <c r="AE8" s="270"/>
      <c r="AF8" s="270"/>
      <c r="AG8" s="270"/>
      <c r="AH8" s="270"/>
      <c r="AI8" s="270"/>
      <c r="AJ8" s="270"/>
      <c r="AK8" s="270"/>
      <c r="AL8" s="270"/>
    </row>
    <row r="9" spans="2:38" s="155" customFormat="1" ht="12.95" customHeight="1">
      <c r="B9" s="156"/>
      <c r="C9" s="562" t="s">
        <v>225</v>
      </c>
      <c r="D9" s="157" t="s">
        <v>16</v>
      </c>
      <c r="E9" s="159"/>
      <c r="F9" s="159" t="s">
        <v>227</v>
      </c>
      <c r="G9" s="159"/>
      <c r="H9" s="159"/>
      <c r="I9" s="159"/>
      <c r="J9" s="159"/>
      <c r="K9" s="159"/>
      <c r="L9" s="159"/>
      <c r="M9" s="159"/>
      <c r="N9" s="159"/>
      <c r="O9" s="159"/>
      <c r="P9" s="159"/>
      <c r="Q9" s="159"/>
      <c r="R9" s="159"/>
      <c r="S9" s="159"/>
      <c r="T9" s="159"/>
      <c r="U9" s="159"/>
      <c r="V9" s="159"/>
      <c r="W9" s="159"/>
      <c r="X9" s="159"/>
      <c r="Y9" s="159"/>
      <c r="Z9" s="159"/>
      <c r="AA9" s="159"/>
      <c r="AB9" s="159"/>
      <c r="AC9" s="159"/>
      <c r="AD9" s="535" t="s">
        <v>17</v>
      </c>
      <c r="AE9" s="536"/>
    </row>
    <row r="10" spans="2:38" s="155" customFormat="1" ht="12.95" customHeight="1">
      <c r="B10" s="161" t="s">
        <v>18</v>
      </c>
      <c r="C10" s="563"/>
      <c r="D10" s="162" t="s">
        <v>19</v>
      </c>
      <c r="E10" s="164">
        <v>2</v>
      </c>
      <c r="F10" s="164">
        <v>3</v>
      </c>
      <c r="G10" s="164">
        <v>4</v>
      </c>
      <c r="H10" s="164">
        <v>5</v>
      </c>
      <c r="I10" s="164">
        <v>6</v>
      </c>
      <c r="J10" s="164">
        <v>7</v>
      </c>
      <c r="K10" s="164">
        <v>8</v>
      </c>
      <c r="L10" s="164">
        <v>9</v>
      </c>
      <c r="M10" s="164">
        <v>10</v>
      </c>
      <c r="N10" s="164">
        <v>11</v>
      </c>
      <c r="O10" s="164">
        <v>12</v>
      </c>
      <c r="P10" s="164">
        <v>13</v>
      </c>
      <c r="Q10" s="164">
        <v>14</v>
      </c>
      <c r="R10" s="164">
        <v>15</v>
      </c>
      <c r="S10" s="164">
        <v>16</v>
      </c>
      <c r="T10" s="164">
        <v>17</v>
      </c>
      <c r="U10" s="164">
        <v>18</v>
      </c>
      <c r="V10" s="164">
        <v>23</v>
      </c>
      <c r="W10" s="164">
        <v>24</v>
      </c>
      <c r="X10" s="164">
        <v>25</v>
      </c>
      <c r="Y10" s="164">
        <v>26</v>
      </c>
      <c r="Z10" s="164">
        <v>27</v>
      </c>
      <c r="AA10" s="164">
        <v>28</v>
      </c>
      <c r="AB10" s="164">
        <v>29</v>
      </c>
      <c r="AC10" s="164">
        <v>30</v>
      </c>
      <c r="AD10" s="166" t="s">
        <v>191</v>
      </c>
      <c r="AE10" s="167" t="s">
        <v>20</v>
      </c>
    </row>
    <row r="11" spans="2:38" s="155" customFormat="1" ht="18.600000000000001" customHeight="1" thickBot="1">
      <c r="B11" s="161"/>
      <c r="C11" s="564"/>
      <c r="D11" s="168" t="s">
        <v>21</v>
      </c>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4" t="s">
        <v>280</v>
      </c>
      <c r="AE11" s="175" t="s">
        <v>281</v>
      </c>
    </row>
    <row r="12" spans="2:38" s="155" customFormat="1" ht="12.95" customHeight="1">
      <c r="B12" s="176">
        <v>1</v>
      </c>
      <c r="C12" s="177">
        <v>45201</v>
      </c>
      <c r="D12" s="178" t="s">
        <v>282</v>
      </c>
      <c r="E12" s="315">
        <v>1</v>
      </c>
      <c r="F12" s="315">
        <v>1</v>
      </c>
      <c r="G12" s="315">
        <v>1</v>
      </c>
      <c r="H12" s="315">
        <v>1</v>
      </c>
      <c r="I12" s="315">
        <v>1</v>
      </c>
      <c r="J12" s="315">
        <v>1</v>
      </c>
      <c r="K12" s="315">
        <v>1</v>
      </c>
      <c r="L12" s="181"/>
      <c r="M12" s="181"/>
      <c r="N12" s="181"/>
      <c r="O12" s="181"/>
      <c r="P12" s="181"/>
      <c r="Q12" s="181"/>
      <c r="R12" s="181"/>
      <c r="S12" s="181"/>
      <c r="T12" s="181"/>
      <c r="U12" s="181"/>
      <c r="V12" s="181"/>
      <c r="W12" s="181"/>
      <c r="X12" s="181"/>
      <c r="Y12" s="181"/>
      <c r="Z12" s="181"/>
      <c r="AA12" s="181"/>
      <c r="AB12" s="181"/>
      <c r="AC12" s="181"/>
      <c r="AD12" s="183">
        <f t="shared" ref="AD12:AD25" si="0">SUM(E12:AC12)</f>
        <v>7</v>
      </c>
      <c r="AE12" s="184">
        <f>5000*AD12</f>
        <v>35000</v>
      </c>
    </row>
    <row r="13" spans="2:38" s="155" customFormat="1" ht="12.95" customHeight="1">
      <c r="B13" s="165">
        <v>2</v>
      </c>
      <c r="C13" s="185">
        <v>45201</v>
      </c>
      <c r="D13" s="186" t="s">
        <v>283</v>
      </c>
      <c r="E13" s="293">
        <v>1</v>
      </c>
      <c r="F13" s="293">
        <v>1</v>
      </c>
      <c r="G13" s="293">
        <v>1</v>
      </c>
      <c r="H13" s="293">
        <v>1</v>
      </c>
      <c r="I13" s="293">
        <v>1</v>
      </c>
      <c r="J13" s="293">
        <v>1</v>
      </c>
      <c r="K13" s="293">
        <v>1</v>
      </c>
      <c r="L13" s="164"/>
      <c r="M13" s="164"/>
      <c r="N13" s="164"/>
      <c r="O13" s="164"/>
      <c r="P13" s="164"/>
      <c r="Q13" s="164"/>
      <c r="R13" s="164"/>
      <c r="S13" s="164"/>
      <c r="T13" s="164"/>
      <c r="U13" s="164"/>
      <c r="V13" s="164"/>
      <c r="W13" s="164"/>
      <c r="X13" s="164"/>
      <c r="Y13" s="164"/>
      <c r="Z13" s="164"/>
      <c r="AA13" s="164"/>
      <c r="AB13" s="164"/>
      <c r="AC13" s="164"/>
      <c r="AD13" s="189">
        <f t="shared" si="0"/>
        <v>7</v>
      </c>
      <c r="AE13" s="190">
        <f t="shared" ref="AE13:AE25" si="1">5000*AD13</f>
        <v>35000</v>
      </c>
    </row>
    <row r="14" spans="2:38" s="155" customFormat="1" ht="12.95" customHeight="1">
      <c r="B14" s="161">
        <v>3</v>
      </c>
      <c r="C14" s="191">
        <v>45204</v>
      </c>
      <c r="D14" s="192" t="s">
        <v>284</v>
      </c>
      <c r="E14" s="295"/>
      <c r="F14" s="295"/>
      <c r="G14" s="295"/>
      <c r="H14" s="293">
        <v>1</v>
      </c>
      <c r="I14" s="293">
        <v>1</v>
      </c>
      <c r="J14" s="293">
        <v>1</v>
      </c>
      <c r="K14" s="293">
        <v>1</v>
      </c>
      <c r="L14" s="293">
        <v>1</v>
      </c>
      <c r="M14" s="293">
        <v>1</v>
      </c>
      <c r="N14" s="293">
        <v>1</v>
      </c>
      <c r="O14" s="294"/>
      <c r="P14" s="294"/>
      <c r="Q14" s="294"/>
      <c r="R14" s="294"/>
      <c r="S14" s="294"/>
      <c r="T14" s="294"/>
      <c r="U14" s="294"/>
      <c r="V14" s="294"/>
      <c r="W14" s="294"/>
      <c r="X14" s="294"/>
      <c r="Y14" s="294"/>
      <c r="Z14" s="294"/>
      <c r="AA14" s="294"/>
      <c r="AB14" s="294"/>
      <c r="AC14" s="294"/>
      <c r="AD14" s="166">
        <f t="shared" si="0"/>
        <v>7</v>
      </c>
      <c r="AE14" s="194">
        <f t="shared" si="1"/>
        <v>35000</v>
      </c>
    </row>
    <row r="15" spans="2:38" s="155" customFormat="1" ht="12.95" customHeight="1">
      <c r="B15" s="164">
        <v>4</v>
      </c>
      <c r="C15" s="185">
        <v>45204</v>
      </c>
      <c r="D15" s="192" t="s">
        <v>285</v>
      </c>
      <c r="E15" s="295"/>
      <c r="F15" s="295"/>
      <c r="G15" s="295"/>
      <c r="H15" s="293">
        <v>1</v>
      </c>
      <c r="I15" s="293">
        <v>1</v>
      </c>
      <c r="J15" s="293">
        <v>1</v>
      </c>
      <c r="K15" s="293">
        <v>1</v>
      </c>
      <c r="L15" s="293">
        <v>1</v>
      </c>
      <c r="M15" s="293">
        <v>1</v>
      </c>
      <c r="N15" s="293">
        <v>1</v>
      </c>
      <c r="O15" s="156"/>
      <c r="P15" s="156"/>
      <c r="Q15" s="156"/>
      <c r="R15" s="156"/>
      <c r="S15" s="156"/>
      <c r="T15" s="156"/>
      <c r="U15" s="156"/>
      <c r="V15" s="156"/>
      <c r="W15" s="156"/>
      <c r="X15" s="156"/>
      <c r="Y15" s="156"/>
      <c r="Z15" s="156"/>
      <c r="AA15" s="156"/>
      <c r="AB15" s="156"/>
      <c r="AC15" s="156"/>
      <c r="AD15" s="189">
        <f t="shared" si="0"/>
        <v>7</v>
      </c>
      <c r="AE15" s="190">
        <f t="shared" si="1"/>
        <v>35000</v>
      </c>
    </row>
    <row r="16" spans="2:38" s="155" customFormat="1" ht="12.95" customHeight="1">
      <c r="B16" s="165">
        <v>5</v>
      </c>
      <c r="C16" s="185">
        <v>45211</v>
      </c>
      <c r="D16" s="192" t="s">
        <v>286</v>
      </c>
      <c r="E16" s="295"/>
      <c r="F16" s="295"/>
      <c r="G16" s="295"/>
      <c r="H16" s="295"/>
      <c r="I16" s="295"/>
      <c r="J16" s="295"/>
      <c r="K16" s="295"/>
      <c r="L16" s="295"/>
      <c r="M16" s="295"/>
      <c r="N16" s="295"/>
      <c r="O16" s="293">
        <v>1</v>
      </c>
      <c r="P16" s="293">
        <v>1</v>
      </c>
      <c r="Q16" s="293">
        <v>1</v>
      </c>
      <c r="R16" s="293">
        <v>1</v>
      </c>
      <c r="S16" s="293">
        <v>1</v>
      </c>
      <c r="T16" s="293">
        <v>1</v>
      </c>
      <c r="U16" s="293">
        <v>1</v>
      </c>
      <c r="V16" s="156"/>
      <c r="W16" s="156"/>
      <c r="X16" s="156"/>
      <c r="Y16" s="156"/>
      <c r="Z16" s="156"/>
      <c r="AA16" s="156"/>
      <c r="AB16" s="156"/>
      <c r="AC16" s="156"/>
      <c r="AD16" s="189">
        <f t="shared" si="0"/>
        <v>7</v>
      </c>
      <c r="AE16" s="190">
        <f t="shared" si="1"/>
        <v>35000</v>
      </c>
    </row>
    <row r="17" spans="1:46" s="155" customFormat="1" ht="12.95" customHeight="1">
      <c r="B17" s="165">
        <v>6</v>
      </c>
      <c r="C17" s="185">
        <v>45211</v>
      </c>
      <c r="D17" s="192" t="s">
        <v>287</v>
      </c>
      <c r="E17" s="295"/>
      <c r="F17" s="295"/>
      <c r="G17" s="295"/>
      <c r="H17" s="295"/>
      <c r="I17" s="295"/>
      <c r="J17" s="295"/>
      <c r="K17" s="295"/>
      <c r="L17" s="295"/>
      <c r="M17" s="295"/>
      <c r="N17" s="295"/>
      <c r="O17" s="293">
        <v>1</v>
      </c>
      <c r="P17" s="293">
        <v>1</v>
      </c>
      <c r="Q17" s="293">
        <v>1</v>
      </c>
      <c r="R17" s="293">
        <v>1</v>
      </c>
      <c r="S17" s="293">
        <v>1</v>
      </c>
      <c r="T17" s="293">
        <v>1</v>
      </c>
      <c r="U17" s="293">
        <v>1</v>
      </c>
      <c r="V17" s="156"/>
      <c r="W17" s="156"/>
      <c r="X17" s="156"/>
      <c r="Y17" s="156"/>
      <c r="Z17" s="156"/>
      <c r="AA17" s="156"/>
      <c r="AB17" s="156"/>
      <c r="AC17" s="156"/>
      <c r="AD17" s="189">
        <f t="shared" si="0"/>
        <v>7</v>
      </c>
      <c r="AE17" s="190">
        <f t="shared" si="1"/>
        <v>35000</v>
      </c>
    </row>
    <row r="18" spans="1:46" s="155" customFormat="1" ht="12.95" customHeight="1">
      <c r="B18" s="165">
        <v>7</v>
      </c>
      <c r="C18" s="185">
        <v>45222</v>
      </c>
      <c r="D18" s="186" t="s">
        <v>288</v>
      </c>
      <c r="E18" s="295"/>
      <c r="F18" s="295"/>
      <c r="G18" s="295"/>
      <c r="H18" s="295"/>
      <c r="I18" s="295"/>
      <c r="J18" s="295"/>
      <c r="K18" s="295"/>
      <c r="L18" s="295"/>
      <c r="M18" s="295"/>
      <c r="N18" s="295"/>
      <c r="O18" s="295"/>
      <c r="P18" s="156"/>
      <c r="Q18" s="156"/>
      <c r="R18" s="156"/>
      <c r="S18" s="156"/>
      <c r="T18" s="156"/>
      <c r="U18" s="156"/>
      <c r="V18" s="293">
        <v>1</v>
      </c>
      <c r="W18" s="293">
        <v>1</v>
      </c>
      <c r="X18" s="293">
        <v>1</v>
      </c>
      <c r="Y18" s="293">
        <v>1</v>
      </c>
      <c r="Z18" s="293">
        <v>1</v>
      </c>
      <c r="AA18" s="293">
        <v>1</v>
      </c>
      <c r="AB18" s="293">
        <v>1</v>
      </c>
      <c r="AC18" s="156"/>
      <c r="AD18" s="189">
        <f t="shared" si="0"/>
        <v>7</v>
      </c>
      <c r="AE18" s="190">
        <f t="shared" si="1"/>
        <v>35000</v>
      </c>
    </row>
    <row r="19" spans="1:46" s="155" customFormat="1" ht="12.95" customHeight="1">
      <c r="B19" s="165">
        <v>8</v>
      </c>
      <c r="C19" s="185">
        <v>45224</v>
      </c>
      <c r="D19" s="186" t="s">
        <v>234</v>
      </c>
      <c r="E19" s="209"/>
      <c r="F19" s="295"/>
      <c r="G19" s="295"/>
      <c r="H19" s="295"/>
      <c r="I19" s="295"/>
      <c r="J19" s="295"/>
      <c r="K19" s="295"/>
      <c r="L19" s="295"/>
      <c r="M19" s="295"/>
      <c r="N19" s="295"/>
      <c r="O19" s="295"/>
      <c r="P19" s="209"/>
      <c r="Q19" s="209"/>
      <c r="R19" s="209"/>
      <c r="S19" s="209"/>
      <c r="T19" s="209"/>
      <c r="U19" s="209"/>
      <c r="V19" s="209"/>
      <c r="W19" s="209"/>
      <c r="X19" s="293">
        <v>1</v>
      </c>
      <c r="Y19" s="293">
        <v>1</v>
      </c>
      <c r="Z19" s="293">
        <v>1</v>
      </c>
      <c r="AA19" s="293">
        <v>1</v>
      </c>
      <c r="AB19" s="293">
        <v>1</v>
      </c>
      <c r="AC19" s="293">
        <v>1</v>
      </c>
      <c r="AD19" s="189">
        <f t="shared" si="0"/>
        <v>6</v>
      </c>
      <c r="AE19" s="190">
        <f t="shared" si="1"/>
        <v>30000</v>
      </c>
    </row>
    <row r="20" spans="1:46" s="155" customFormat="1" ht="12.95" customHeight="1">
      <c r="B20" s="165">
        <v>9</v>
      </c>
      <c r="C20" s="185">
        <v>45224</v>
      </c>
      <c r="D20" s="192" t="s">
        <v>289</v>
      </c>
      <c r="E20" s="295"/>
      <c r="F20" s="295"/>
      <c r="G20" s="295"/>
      <c r="H20" s="295"/>
      <c r="I20" s="295"/>
      <c r="J20" s="295"/>
      <c r="K20" s="295"/>
      <c r="L20" s="295"/>
      <c r="M20" s="295"/>
      <c r="N20" s="295"/>
      <c r="O20" s="295"/>
      <c r="P20" s="295"/>
      <c r="Q20" s="295"/>
      <c r="R20" s="295"/>
      <c r="S20" s="295"/>
      <c r="T20" s="295"/>
      <c r="U20" s="295"/>
      <c r="V20" s="295"/>
      <c r="W20" s="295"/>
      <c r="X20" s="293">
        <v>1</v>
      </c>
      <c r="Y20" s="293">
        <v>1</v>
      </c>
      <c r="Z20" s="293">
        <v>1</v>
      </c>
      <c r="AA20" s="293">
        <v>1</v>
      </c>
      <c r="AB20" s="293">
        <v>1</v>
      </c>
      <c r="AC20" s="293">
        <v>1</v>
      </c>
      <c r="AD20" s="189">
        <f t="shared" si="0"/>
        <v>6</v>
      </c>
      <c r="AE20" s="190">
        <f t="shared" si="1"/>
        <v>30000</v>
      </c>
    </row>
    <row r="21" spans="1:46" s="155" customFormat="1" ht="12.95" customHeight="1">
      <c r="B21" s="165">
        <v>10</v>
      </c>
      <c r="C21" s="185">
        <v>45224</v>
      </c>
      <c r="D21" s="192" t="s">
        <v>290</v>
      </c>
      <c r="E21" s="295"/>
      <c r="F21" s="295"/>
      <c r="G21" s="295"/>
      <c r="H21" s="295"/>
      <c r="I21" s="295"/>
      <c r="J21" s="295"/>
      <c r="K21" s="295"/>
      <c r="L21" s="295"/>
      <c r="M21" s="295"/>
      <c r="N21" s="295"/>
      <c r="O21" s="295"/>
      <c r="P21" s="295"/>
      <c r="Q21" s="295"/>
      <c r="R21" s="295"/>
      <c r="S21" s="295"/>
      <c r="T21" s="295"/>
      <c r="U21" s="295"/>
      <c r="V21" s="295"/>
      <c r="W21" s="295"/>
      <c r="X21" s="293">
        <v>1</v>
      </c>
      <c r="Y21" s="293">
        <v>1</v>
      </c>
      <c r="Z21" s="293">
        <v>1</v>
      </c>
      <c r="AA21" s="293">
        <v>1</v>
      </c>
      <c r="AB21" s="293">
        <v>1</v>
      </c>
      <c r="AC21" s="293">
        <v>1</v>
      </c>
      <c r="AD21" s="189">
        <f t="shared" si="0"/>
        <v>6</v>
      </c>
      <c r="AE21" s="190">
        <f t="shared" si="1"/>
        <v>30000</v>
      </c>
    </row>
    <row r="22" spans="1:46" s="155" customFormat="1" ht="12.95" customHeight="1">
      <c r="B22" s="165">
        <v>11</v>
      </c>
      <c r="C22" s="185">
        <v>45224</v>
      </c>
      <c r="D22" s="192" t="s">
        <v>291</v>
      </c>
      <c r="E22" s="156"/>
      <c r="F22" s="156"/>
      <c r="G22" s="156"/>
      <c r="H22" s="156"/>
      <c r="I22" s="156"/>
      <c r="J22" s="156"/>
      <c r="K22" s="156"/>
      <c r="L22" s="156"/>
      <c r="M22" s="156"/>
      <c r="N22" s="156"/>
      <c r="O22" s="156"/>
      <c r="P22" s="156"/>
      <c r="Q22" s="156"/>
      <c r="R22" s="156"/>
      <c r="S22" s="156"/>
      <c r="T22" s="295"/>
      <c r="U22" s="295"/>
      <c r="V22" s="295"/>
      <c r="W22" s="295"/>
      <c r="X22" s="293">
        <v>1</v>
      </c>
      <c r="Y22" s="293">
        <v>1</v>
      </c>
      <c r="Z22" s="293">
        <v>1</v>
      </c>
      <c r="AA22" s="293">
        <v>1</v>
      </c>
      <c r="AB22" s="293">
        <v>1</v>
      </c>
      <c r="AC22" s="293">
        <v>1</v>
      </c>
      <c r="AD22" s="189">
        <f t="shared" si="0"/>
        <v>6</v>
      </c>
      <c r="AE22" s="190">
        <f t="shared" si="1"/>
        <v>30000</v>
      </c>
    </row>
    <row r="23" spans="1:46" s="155" customFormat="1" ht="12.95" customHeight="1" thickBot="1">
      <c r="B23" s="165">
        <v>12</v>
      </c>
      <c r="C23" s="185">
        <v>45224</v>
      </c>
      <c r="D23" s="192" t="s">
        <v>292</v>
      </c>
      <c r="E23" s="156"/>
      <c r="F23" s="156"/>
      <c r="G23" s="156"/>
      <c r="H23" s="156"/>
      <c r="I23" s="156"/>
      <c r="J23" s="156"/>
      <c r="K23" s="156"/>
      <c r="L23" s="156"/>
      <c r="M23" s="156"/>
      <c r="N23" s="156"/>
      <c r="O23" s="156"/>
      <c r="P23" s="156"/>
      <c r="Q23" s="156"/>
      <c r="R23" s="156"/>
      <c r="S23" s="156"/>
      <c r="T23" s="295"/>
      <c r="U23" s="295"/>
      <c r="V23" s="295"/>
      <c r="W23" s="295"/>
      <c r="X23" s="293">
        <v>1</v>
      </c>
      <c r="Y23" s="293">
        <v>1</v>
      </c>
      <c r="Z23" s="293">
        <v>1</v>
      </c>
      <c r="AA23" s="293">
        <v>1</v>
      </c>
      <c r="AB23" s="293">
        <v>1</v>
      </c>
      <c r="AC23" s="293">
        <v>1</v>
      </c>
      <c r="AD23" s="189">
        <f t="shared" si="0"/>
        <v>6</v>
      </c>
      <c r="AE23" s="190">
        <f t="shared" si="1"/>
        <v>30000</v>
      </c>
    </row>
    <row r="24" spans="1:46" s="155" customFormat="1" ht="12.95" customHeight="1">
      <c r="B24" s="214" t="s">
        <v>24</v>
      </c>
      <c r="C24" s="215"/>
      <c r="D24" s="200" t="s">
        <v>236</v>
      </c>
      <c r="E24" s="176">
        <f t="shared" ref="E24:AC24" si="2">SUM(E12:E23)</f>
        <v>2</v>
      </c>
      <c r="F24" s="176">
        <f t="shared" si="2"/>
        <v>2</v>
      </c>
      <c r="G24" s="176">
        <f t="shared" si="2"/>
        <v>2</v>
      </c>
      <c r="H24" s="176">
        <f t="shared" si="2"/>
        <v>4</v>
      </c>
      <c r="I24" s="176">
        <f t="shared" si="2"/>
        <v>4</v>
      </c>
      <c r="J24" s="176">
        <f t="shared" si="2"/>
        <v>4</v>
      </c>
      <c r="K24" s="176">
        <f t="shared" si="2"/>
        <v>4</v>
      </c>
      <c r="L24" s="176">
        <f t="shared" si="2"/>
        <v>2</v>
      </c>
      <c r="M24" s="176">
        <f t="shared" si="2"/>
        <v>2</v>
      </c>
      <c r="N24" s="176">
        <f t="shared" si="2"/>
        <v>2</v>
      </c>
      <c r="O24" s="176">
        <f t="shared" si="2"/>
        <v>2</v>
      </c>
      <c r="P24" s="176">
        <f t="shared" si="2"/>
        <v>2</v>
      </c>
      <c r="Q24" s="176">
        <f t="shared" si="2"/>
        <v>2</v>
      </c>
      <c r="R24" s="176">
        <f t="shared" si="2"/>
        <v>2</v>
      </c>
      <c r="S24" s="176">
        <f t="shared" si="2"/>
        <v>2</v>
      </c>
      <c r="T24" s="176">
        <f t="shared" si="2"/>
        <v>2</v>
      </c>
      <c r="U24" s="176">
        <f t="shared" si="2"/>
        <v>2</v>
      </c>
      <c r="V24" s="176">
        <f t="shared" si="2"/>
        <v>1</v>
      </c>
      <c r="W24" s="176">
        <f t="shared" si="2"/>
        <v>1</v>
      </c>
      <c r="X24" s="176">
        <f t="shared" si="2"/>
        <v>6</v>
      </c>
      <c r="Y24" s="176">
        <f t="shared" si="2"/>
        <v>6</v>
      </c>
      <c r="Z24" s="176">
        <f t="shared" si="2"/>
        <v>6</v>
      </c>
      <c r="AA24" s="176">
        <f t="shared" si="2"/>
        <v>6</v>
      </c>
      <c r="AB24" s="176">
        <f t="shared" si="2"/>
        <v>6</v>
      </c>
      <c r="AC24" s="176">
        <f t="shared" si="2"/>
        <v>5</v>
      </c>
      <c r="AD24" s="217">
        <f>SUM(AD12:AD23)</f>
        <v>79</v>
      </c>
      <c r="AE24" s="218">
        <f>SUM(AE12:AE23)</f>
        <v>395000</v>
      </c>
    </row>
    <row r="25" spans="1:46" s="155" customFormat="1" ht="12.95" customHeight="1" thickBot="1">
      <c r="B25" s="219" t="s">
        <v>237</v>
      </c>
      <c r="C25" s="157"/>
      <c r="D25" s="207"/>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221">
        <f t="shared" si="0"/>
        <v>0</v>
      </c>
      <c r="AE25" s="222">
        <f t="shared" si="1"/>
        <v>0</v>
      </c>
      <c r="AF25" s="299"/>
    </row>
    <row r="26" spans="1:46" s="155" customFormat="1" ht="12.75" thickBot="1">
      <c r="B26" s="223"/>
      <c r="C26" s="173"/>
      <c r="T26" s="170"/>
      <c r="AD26" s="225" t="s">
        <v>1</v>
      </c>
      <c r="AE26" s="226">
        <f>SUM(AE24:AE25)</f>
        <v>395000</v>
      </c>
    </row>
    <row r="27" spans="1:46">
      <c r="A27" s="274"/>
      <c r="B27" s="269"/>
      <c r="C27" s="296"/>
      <c r="D27" s="297"/>
      <c r="E27" s="274"/>
      <c r="F27" s="274"/>
      <c r="G27" s="274"/>
      <c r="H27" s="274"/>
      <c r="I27" s="274"/>
      <c r="J27" s="274"/>
      <c r="K27" s="274"/>
      <c r="L27" s="274"/>
      <c r="M27" s="274"/>
      <c r="N27" s="297"/>
      <c r="O27" s="297"/>
      <c r="P27" s="297"/>
      <c r="Q27" s="297"/>
      <c r="R27" s="297"/>
      <c r="S27" s="297"/>
      <c r="T27" s="297"/>
      <c r="U27" s="297"/>
      <c r="V27" s="297"/>
      <c r="W27" s="297"/>
      <c r="X27" s="297"/>
      <c r="Y27" s="297"/>
      <c r="Z27" s="297"/>
      <c r="AA27" s="297"/>
      <c r="AB27" s="297"/>
      <c r="AC27" s="297"/>
      <c r="AD27" s="297"/>
      <c r="AE27" s="298"/>
      <c r="AF27" s="298"/>
      <c r="AG27" s="298"/>
      <c r="AH27" s="298"/>
      <c r="AI27" s="298"/>
      <c r="AJ27" s="298"/>
      <c r="AK27" s="298"/>
      <c r="AL27" s="298"/>
      <c r="AM27" s="298"/>
      <c r="AN27" s="298"/>
      <c r="AO27" s="298"/>
      <c r="AP27" s="298"/>
      <c r="AQ27" s="298"/>
      <c r="AR27" s="298"/>
      <c r="AS27" s="270"/>
      <c r="AT27" s="270"/>
    </row>
    <row r="28" spans="1:46">
      <c r="A28" s="274"/>
      <c r="B28" s="269"/>
      <c r="C28" s="296"/>
      <c r="D28" s="297"/>
      <c r="E28" s="274"/>
      <c r="F28" s="274"/>
      <c r="G28" s="274"/>
      <c r="H28" s="274"/>
      <c r="I28" s="274"/>
      <c r="J28" s="274"/>
      <c r="K28" s="274"/>
      <c r="L28" s="274"/>
      <c r="M28" s="274"/>
      <c r="N28" s="297"/>
      <c r="O28" s="297"/>
      <c r="P28" s="297"/>
      <c r="Q28" s="297"/>
      <c r="R28" s="297"/>
      <c r="S28" s="297"/>
      <c r="T28" s="297"/>
      <c r="U28" s="297"/>
      <c r="V28" s="297"/>
      <c r="W28" s="297"/>
      <c r="X28" s="297"/>
      <c r="Y28" s="297"/>
      <c r="Z28" s="297"/>
      <c r="AA28" s="297"/>
      <c r="AB28" s="297"/>
      <c r="AC28" s="297"/>
      <c r="AD28" s="297"/>
      <c r="AE28" s="298"/>
      <c r="AF28" s="298"/>
      <c r="AG28" s="298"/>
      <c r="AH28" s="298"/>
      <c r="AI28" s="298"/>
      <c r="AJ28" s="298"/>
      <c r="AK28" s="298"/>
      <c r="AL28" s="298"/>
      <c r="AM28" s="298"/>
      <c r="AN28" s="298"/>
      <c r="AO28" s="298"/>
      <c r="AP28" s="298"/>
      <c r="AQ28" s="298"/>
      <c r="AR28" s="298"/>
      <c r="AS28" s="270"/>
      <c r="AT28" s="270"/>
    </row>
    <row r="29" spans="1:46">
      <c r="A29" s="274"/>
      <c r="B29" s="297">
        <v>1</v>
      </c>
      <c r="C29" s="296" t="s">
        <v>239</v>
      </c>
      <c r="D29" s="297"/>
      <c r="E29" s="274"/>
      <c r="F29" s="274"/>
      <c r="G29" s="274"/>
      <c r="H29" s="274"/>
      <c r="I29" s="274"/>
      <c r="J29" s="274"/>
      <c r="K29" s="274"/>
      <c r="L29" s="274"/>
      <c r="M29" s="274"/>
      <c r="N29" s="274"/>
      <c r="O29" s="297"/>
      <c r="P29" s="297"/>
      <c r="Q29" s="297"/>
      <c r="R29" s="297"/>
      <c r="S29" s="297"/>
      <c r="T29" s="297"/>
      <c r="U29" s="297"/>
      <c r="V29" s="298"/>
      <c r="W29" s="298"/>
      <c r="X29" s="298"/>
      <c r="Y29" s="298"/>
      <c r="Z29" s="298"/>
      <c r="AA29" s="298"/>
      <c r="AB29" s="298"/>
      <c r="AC29" s="298"/>
      <c r="AD29" s="298"/>
      <c r="AE29" s="298"/>
      <c r="AF29" s="298"/>
      <c r="AG29" s="298"/>
      <c r="AH29" s="298"/>
      <c r="AI29" s="298"/>
      <c r="AJ29" s="298"/>
      <c r="AK29" s="298"/>
      <c r="AL29" s="270"/>
      <c r="AM29" s="270"/>
      <c r="AN29" s="270"/>
      <c r="AO29" s="270"/>
      <c r="AP29" s="270"/>
      <c r="AQ29" s="270"/>
      <c r="AR29" s="270"/>
      <c r="AS29" s="270"/>
      <c r="AT29" s="270"/>
    </row>
    <row r="30" spans="1:46">
      <c r="A30" s="274"/>
      <c r="B30" s="297">
        <v>2</v>
      </c>
      <c r="C30" s="296" t="s">
        <v>240</v>
      </c>
      <c r="D30" s="297"/>
      <c r="E30" s="274"/>
      <c r="F30" s="274"/>
      <c r="G30" s="274"/>
      <c r="H30" s="274"/>
      <c r="I30" s="274"/>
      <c r="J30" s="274"/>
      <c r="K30" s="274"/>
      <c r="L30" s="274"/>
      <c r="M30" s="274"/>
      <c r="N30" s="274"/>
      <c r="O30" s="297"/>
      <c r="P30" s="297"/>
      <c r="Q30" s="297"/>
      <c r="R30" s="297"/>
      <c r="S30" s="297"/>
      <c r="T30" s="297"/>
      <c r="U30" s="297"/>
      <c r="V30" s="298"/>
      <c r="W30" s="298"/>
      <c r="X30" s="298"/>
      <c r="Y30" s="298"/>
      <c r="Z30" s="298"/>
      <c r="AA30" s="298"/>
      <c r="AB30" s="298"/>
      <c r="AC30" s="298"/>
      <c r="AD30" s="298"/>
      <c r="AE30" s="298"/>
      <c r="AF30" s="298"/>
      <c r="AG30" s="298"/>
      <c r="AH30" s="298"/>
      <c r="AI30" s="298"/>
      <c r="AJ30" s="298"/>
      <c r="AK30" s="298"/>
      <c r="AL30" s="270"/>
      <c r="AM30" s="270"/>
      <c r="AN30" s="270"/>
      <c r="AO30" s="270"/>
      <c r="AP30" s="270"/>
      <c r="AQ30" s="270"/>
      <c r="AR30" s="270"/>
      <c r="AS30" s="270"/>
      <c r="AT30" s="270"/>
    </row>
    <row r="31" spans="1:46">
      <c r="A31" s="274"/>
      <c r="B31" s="283"/>
      <c r="C31" s="296" t="s">
        <v>242</v>
      </c>
      <c r="D31" s="276"/>
      <c r="E31" s="276"/>
      <c r="F31" s="274"/>
      <c r="G31" s="274"/>
      <c r="H31" s="274"/>
      <c r="I31" s="274"/>
      <c r="J31" s="274"/>
      <c r="K31" s="274"/>
      <c r="L31" s="274"/>
      <c r="M31" s="274"/>
      <c r="N31" s="274"/>
      <c r="O31" s="297"/>
      <c r="P31" s="297"/>
      <c r="Q31" s="297"/>
      <c r="R31" s="297"/>
      <c r="S31" s="297"/>
      <c r="T31" s="297"/>
      <c r="U31" s="297"/>
      <c r="V31" s="298"/>
      <c r="W31" s="298"/>
      <c r="X31" s="298"/>
      <c r="Y31" s="298"/>
      <c r="Z31" s="298"/>
      <c r="AA31" s="298"/>
      <c r="AB31" s="298"/>
      <c r="AC31" s="298"/>
      <c r="AD31" s="298"/>
      <c r="AE31" s="298"/>
      <c r="AF31" s="298"/>
      <c r="AG31" s="298"/>
      <c r="AH31" s="298"/>
      <c r="AI31" s="298"/>
      <c r="AJ31" s="298"/>
      <c r="AK31" s="298"/>
      <c r="AL31" s="270"/>
      <c r="AM31" s="270"/>
      <c r="AN31" s="270"/>
      <c r="AO31" s="270"/>
      <c r="AP31" s="270"/>
      <c r="AQ31" s="270"/>
      <c r="AR31" s="270"/>
      <c r="AS31" s="270"/>
      <c r="AT31" s="270"/>
    </row>
    <row r="32" spans="1:46">
      <c r="A32" s="274"/>
      <c r="B32" s="283"/>
      <c r="C32" s="296"/>
      <c r="D32" s="297"/>
      <c r="E32" s="274"/>
      <c r="F32" s="274"/>
      <c r="G32" s="274"/>
      <c r="H32" s="274"/>
      <c r="I32" s="274"/>
      <c r="J32" s="274"/>
      <c r="K32" s="274"/>
      <c r="L32" s="274"/>
      <c r="M32" s="274"/>
      <c r="N32" s="297"/>
      <c r="O32" s="297"/>
      <c r="P32" s="297"/>
      <c r="Q32" s="297"/>
      <c r="R32" s="297"/>
      <c r="S32" s="297"/>
      <c r="T32" s="297"/>
      <c r="U32" s="297"/>
      <c r="V32" s="297"/>
      <c r="W32" s="297"/>
      <c r="X32" s="297"/>
      <c r="Y32" s="297"/>
      <c r="Z32" s="297"/>
      <c r="AA32" s="297"/>
      <c r="AB32" s="297"/>
      <c r="AC32" s="297"/>
      <c r="AD32" s="297"/>
      <c r="AE32" s="298"/>
      <c r="AF32" s="298"/>
      <c r="AG32" s="298"/>
      <c r="AH32" s="298"/>
      <c r="AI32" s="298"/>
      <c r="AJ32" s="298"/>
      <c r="AK32" s="298"/>
      <c r="AL32" s="298"/>
      <c r="AM32" s="298"/>
      <c r="AN32" s="298"/>
      <c r="AO32" s="298"/>
      <c r="AP32" s="298"/>
      <c r="AQ32" s="298"/>
      <c r="AR32" s="298"/>
      <c r="AS32" s="298"/>
      <c r="AT32" s="298"/>
    </row>
    <row r="33" spans="1:40" ht="13.5" customHeight="1">
      <c r="A33" s="270"/>
      <c r="B33" s="283"/>
      <c r="C33" s="544" t="s">
        <v>293</v>
      </c>
      <c r="D33" s="545"/>
      <c r="E33" s="545"/>
      <c r="F33" s="546"/>
      <c r="G33" s="274"/>
      <c r="H33" s="274"/>
      <c r="I33" s="544" t="s">
        <v>294</v>
      </c>
      <c r="J33" s="545"/>
      <c r="K33" s="545"/>
      <c r="L33" s="545"/>
      <c r="M33" s="545"/>
      <c r="N33" s="545"/>
      <c r="O33" s="545"/>
      <c r="P33" s="545"/>
      <c r="Q33" s="545"/>
      <c r="R33" s="545"/>
      <c r="S33" s="545"/>
      <c r="T33" s="545"/>
      <c r="U33" s="545"/>
      <c r="V33" s="546"/>
      <c r="W33" s="297"/>
      <c r="X33" s="297"/>
      <c r="Y33" s="297"/>
      <c r="Z33" s="297"/>
      <c r="AA33" s="297"/>
      <c r="AB33" s="274"/>
      <c r="AC33" s="274"/>
      <c r="AD33" s="274"/>
      <c r="AE33" s="274"/>
      <c r="AF33" s="274"/>
      <c r="AG33" s="274"/>
      <c r="AH33" s="274"/>
      <c r="AI33" s="274"/>
      <c r="AJ33" s="274"/>
      <c r="AK33" s="274"/>
      <c r="AL33" s="274"/>
      <c r="AM33" s="274"/>
      <c r="AN33" s="274"/>
    </row>
    <row r="34" spans="1:40">
      <c r="A34" s="274"/>
      <c r="B34" s="274"/>
      <c r="C34" s="316" t="s">
        <v>252</v>
      </c>
      <c r="D34" s="553" t="s">
        <v>267</v>
      </c>
      <c r="E34" s="555"/>
      <c r="F34" s="554"/>
      <c r="G34" s="274"/>
      <c r="H34" s="270"/>
      <c r="I34" s="559" t="s">
        <v>295</v>
      </c>
      <c r="J34" s="560"/>
      <c r="K34" s="560"/>
      <c r="L34" s="560"/>
      <c r="M34" s="560"/>
      <c r="N34" s="560"/>
      <c r="O34" s="561"/>
      <c r="P34" s="544" t="s">
        <v>296</v>
      </c>
      <c r="Q34" s="545"/>
      <c r="R34" s="545"/>
      <c r="S34" s="545"/>
      <c r="T34" s="545"/>
      <c r="U34" s="545"/>
      <c r="V34" s="546"/>
      <c r="W34" s="298"/>
      <c r="X34" s="298"/>
      <c r="Y34" s="270"/>
      <c r="Z34" s="270"/>
      <c r="AA34" s="270"/>
      <c r="AB34" s="270"/>
      <c r="AC34" s="270"/>
      <c r="AD34" s="270"/>
      <c r="AE34" s="270"/>
      <c r="AF34" s="270"/>
      <c r="AG34" s="270"/>
      <c r="AH34" s="270"/>
      <c r="AI34" s="270"/>
      <c r="AJ34" s="270"/>
      <c r="AK34" s="270"/>
      <c r="AL34" s="270"/>
      <c r="AM34" s="270"/>
      <c r="AN34" s="270"/>
    </row>
    <row r="35" spans="1:40">
      <c r="A35" s="274"/>
      <c r="B35" s="274"/>
      <c r="C35" s="316" t="s">
        <v>258</v>
      </c>
      <c r="D35" s="553" t="s">
        <v>267</v>
      </c>
      <c r="E35" s="555"/>
      <c r="F35" s="554"/>
      <c r="G35" s="274"/>
      <c r="H35" s="270"/>
      <c r="I35" s="556" t="s">
        <v>264</v>
      </c>
      <c r="J35" s="557"/>
      <c r="K35" s="557"/>
      <c r="L35" s="557"/>
      <c r="M35" s="547" t="s">
        <v>271</v>
      </c>
      <c r="N35" s="548"/>
      <c r="O35" s="549"/>
      <c r="P35" s="544" t="s">
        <v>297</v>
      </c>
      <c r="Q35" s="545"/>
      <c r="R35" s="545"/>
      <c r="S35" s="545"/>
      <c r="T35" s="545"/>
      <c r="U35" s="545"/>
      <c r="V35" s="546"/>
      <c r="W35" s="298"/>
      <c r="X35" s="298"/>
      <c r="Y35" s="270"/>
      <c r="Z35" s="270"/>
      <c r="AA35" s="270"/>
      <c r="AB35" s="270"/>
      <c r="AC35" s="270"/>
      <c r="AD35" s="270"/>
      <c r="AE35" s="270"/>
      <c r="AF35" s="270"/>
      <c r="AG35" s="270"/>
      <c r="AH35" s="270"/>
      <c r="AI35" s="270"/>
      <c r="AJ35" s="270"/>
      <c r="AK35" s="270"/>
      <c r="AL35" s="270"/>
      <c r="AM35" s="270"/>
      <c r="AN35" s="270"/>
    </row>
    <row r="36" spans="1:40">
      <c r="A36" s="274"/>
      <c r="B36" s="270"/>
      <c r="C36" s="270"/>
      <c r="D36" s="270"/>
      <c r="E36" s="270"/>
      <c r="F36" s="297"/>
      <c r="G36" s="297"/>
      <c r="H36" s="297"/>
      <c r="I36" s="544" t="s">
        <v>298</v>
      </c>
      <c r="J36" s="545"/>
      <c r="K36" s="545"/>
      <c r="L36" s="546"/>
      <c r="M36" s="553" t="s">
        <v>272</v>
      </c>
      <c r="N36" s="555"/>
      <c r="O36" s="554"/>
      <c r="P36" s="544" t="s">
        <v>299</v>
      </c>
      <c r="Q36" s="545"/>
      <c r="R36" s="545"/>
      <c r="S36" s="545"/>
      <c r="T36" s="545"/>
      <c r="U36" s="545"/>
      <c r="V36" s="546"/>
      <c r="W36" s="298"/>
      <c r="X36" s="298"/>
      <c r="Y36" s="298"/>
      <c r="Z36" s="298"/>
      <c r="AA36" s="298"/>
      <c r="AB36" s="298"/>
      <c r="AC36" s="270"/>
      <c r="AD36" s="270"/>
      <c r="AE36" s="270"/>
      <c r="AF36" s="270"/>
      <c r="AG36" s="270"/>
      <c r="AH36" s="270"/>
      <c r="AI36" s="270"/>
      <c r="AJ36" s="270"/>
      <c r="AK36" s="270"/>
      <c r="AL36" s="270"/>
      <c r="AM36" s="270"/>
      <c r="AN36" s="270"/>
    </row>
    <row r="37" spans="1:40">
      <c r="A37" s="274"/>
      <c r="B37" s="269"/>
      <c r="C37" s="296"/>
      <c r="D37" s="296"/>
      <c r="E37" s="296"/>
      <c r="F37" s="296"/>
      <c r="G37" s="296"/>
      <c r="H37" s="296"/>
      <c r="I37" s="296"/>
      <c r="J37" s="296"/>
      <c r="K37" s="274"/>
      <c r="L37" s="274"/>
      <c r="M37" s="274"/>
      <c r="N37" s="297"/>
      <c r="O37" s="297"/>
      <c r="P37" s="297"/>
      <c r="Q37" s="297"/>
      <c r="R37" s="297"/>
      <c r="S37" s="297"/>
      <c r="T37" s="297"/>
      <c r="U37" s="297"/>
      <c r="V37" s="297"/>
      <c r="W37" s="297"/>
      <c r="X37" s="297"/>
      <c r="Y37" s="298"/>
      <c r="Z37" s="298"/>
      <c r="AA37" s="298"/>
      <c r="AB37" s="298"/>
      <c r="AC37" s="298"/>
      <c r="AD37" s="298"/>
      <c r="AE37" s="298"/>
      <c r="AF37" s="298"/>
      <c r="AG37" s="298"/>
      <c r="AH37" s="298"/>
      <c r="AI37" s="298"/>
      <c r="AJ37" s="270"/>
      <c r="AK37" s="270"/>
      <c r="AL37" s="270"/>
      <c r="AM37" s="270"/>
      <c r="AN37" s="270"/>
    </row>
    <row r="38" spans="1:40">
      <c r="A38" s="274"/>
      <c r="B38" s="269"/>
      <c r="C38" s="296"/>
      <c r="D38" s="297"/>
      <c r="E38" s="274"/>
      <c r="F38" s="274"/>
      <c r="G38" s="274"/>
      <c r="H38" s="274"/>
      <c r="I38" s="274"/>
      <c r="J38" s="274"/>
      <c r="K38" s="274"/>
      <c r="L38" s="274"/>
      <c r="M38" s="274"/>
      <c r="N38" s="274"/>
      <c r="O38" s="297"/>
      <c r="P38" s="297"/>
      <c r="Q38" s="297"/>
      <c r="R38" s="297"/>
      <c r="S38" s="297"/>
      <c r="T38" s="297"/>
      <c r="U38" s="297"/>
      <c r="V38" s="298"/>
      <c r="W38" s="298"/>
      <c r="X38" s="298"/>
      <c r="Y38" s="298"/>
      <c r="Z38" s="298"/>
      <c r="AA38" s="298"/>
      <c r="AB38" s="298"/>
      <c r="AC38" s="298"/>
      <c r="AD38" s="298"/>
      <c r="AE38" s="298"/>
      <c r="AF38" s="298"/>
      <c r="AG38" s="298"/>
      <c r="AH38" s="298"/>
      <c r="AI38" s="298"/>
      <c r="AJ38" s="298"/>
      <c r="AK38" s="298"/>
      <c r="AL38" s="270"/>
      <c r="AM38" s="270"/>
      <c r="AN38" s="270"/>
    </row>
    <row r="39" spans="1:40" ht="23.45" customHeight="1">
      <c r="A39" s="274"/>
      <c r="B39" s="283" t="s">
        <v>142</v>
      </c>
      <c r="C39" s="296"/>
      <c r="D39" s="296"/>
      <c r="E39" s="296"/>
      <c r="F39" s="296"/>
      <c r="G39" s="296"/>
      <c r="H39" s="296"/>
      <c r="I39" s="296"/>
      <c r="J39" s="296"/>
      <c r="K39" s="296"/>
      <c r="L39" s="296"/>
      <c r="M39" s="296"/>
      <c r="N39" s="296"/>
      <c r="O39" s="296"/>
      <c r="P39" s="296"/>
      <c r="Q39" s="296"/>
      <c r="R39" s="296"/>
      <c r="S39" s="296"/>
      <c r="T39" s="296"/>
      <c r="U39" s="296"/>
      <c r="V39" s="283"/>
      <c r="W39" s="283"/>
      <c r="X39" s="283"/>
      <c r="Y39" s="283"/>
      <c r="Z39" s="283"/>
      <c r="AA39" s="283"/>
      <c r="AB39" s="283"/>
      <c r="AC39" s="283"/>
      <c r="AD39" s="283"/>
      <c r="AE39" s="283"/>
      <c r="AF39" s="283"/>
      <c r="AG39" s="283"/>
      <c r="AH39" s="283"/>
      <c r="AI39" s="283"/>
      <c r="AJ39" s="283"/>
      <c r="AK39" s="298"/>
      <c r="AL39" s="270"/>
      <c r="AM39" s="270"/>
      <c r="AN39" s="270"/>
    </row>
    <row r="40" spans="1:40" ht="26.1" customHeight="1">
      <c r="A40" s="274"/>
      <c r="B40" s="317" t="s">
        <v>139</v>
      </c>
      <c r="C40" s="296"/>
      <c r="D40" s="296"/>
      <c r="E40" s="296"/>
      <c r="F40" s="296"/>
      <c r="G40" s="296"/>
      <c r="H40" s="296"/>
      <c r="I40" s="296"/>
      <c r="J40" s="296"/>
      <c r="K40" s="296"/>
      <c r="L40" s="296"/>
      <c r="M40" s="296"/>
      <c r="N40" s="296"/>
      <c r="O40" s="296"/>
      <c r="P40" s="296"/>
      <c r="Q40" s="296"/>
      <c r="R40" s="296"/>
      <c r="S40" s="296"/>
      <c r="T40" s="296"/>
      <c r="U40" s="296"/>
      <c r="V40" s="283"/>
      <c r="W40" s="283"/>
      <c r="X40" s="283"/>
      <c r="Y40" s="283"/>
      <c r="Z40" s="283"/>
      <c r="AA40" s="283"/>
      <c r="AB40" s="283"/>
      <c r="AC40" s="283"/>
      <c r="AD40" s="283"/>
      <c r="AE40" s="283"/>
      <c r="AF40" s="283"/>
      <c r="AG40" s="283"/>
      <c r="AH40" s="283"/>
      <c r="AI40" s="283"/>
      <c r="AJ40" s="283"/>
      <c r="AK40" s="298"/>
      <c r="AL40" s="270"/>
      <c r="AM40" s="270"/>
      <c r="AN40" s="270"/>
    </row>
    <row r="41" spans="1:40" ht="27" customHeight="1">
      <c r="A41" s="274"/>
      <c r="B41" s="541" t="s">
        <v>300</v>
      </c>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298"/>
      <c r="AL41" s="270"/>
      <c r="AM41" s="270"/>
      <c r="AN41" s="270"/>
    </row>
    <row r="42" spans="1:40" ht="75.95" customHeight="1">
      <c r="A42" s="274"/>
      <c r="B42" s="541" t="s">
        <v>301</v>
      </c>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313"/>
      <c r="AF42" s="313"/>
      <c r="AG42" s="313"/>
      <c r="AH42" s="313"/>
      <c r="AI42" s="313"/>
      <c r="AJ42" s="313"/>
      <c r="AK42" s="298"/>
      <c r="AL42" s="270"/>
      <c r="AM42" s="270"/>
      <c r="AN42" s="270"/>
    </row>
    <row r="43" spans="1:40" ht="75.95" customHeight="1">
      <c r="A43" s="274"/>
      <c r="B43" s="541" t="s">
        <v>275</v>
      </c>
      <c r="C43" s="541"/>
      <c r="D43" s="541"/>
      <c r="E43" s="541"/>
      <c r="F43" s="541"/>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313"/>
      <c r="AF43" s="313"/>
      <c r="AG43" s="313"/>
      <c r="AH43" s="313"/>
      <c r="AI43" s="313"/>
      <c r="AJ43" s="313"/>
      <c r="AK43" s="298"/>
      <c r="AL43" s="270"/>
      <c r="AM43" s="270"/>
      <c r="AN43" s="270"/>
    </row>
    <row r="44" spans="1:40" ht="15" customHeight="1">
      <c r="A44" s="274"/>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298"/>
      <c r="AL44" s="270"/>
      <c r="AM44" s="270"/>
      <c r="AN44" s="270"/>
    </row>
    <row r="45" spans="1:40" ht="26.1" customHeight="1">
      <c r="A45" s="274"/>
      <c r="B45" s="317" t="s">
        <v>140</v>
      </c>
      <c r="C45" s="313"/>
      <c r="D45" s="313"/>
      <c r="E45" s="313"/>
      <c r="F45" s="313"/>
      <c r="G45" s="313"/>
      <c r="H45" s="313"/>
      <c r="I45" s="313"/>
      <c r="J45" s="313"/>
      <c r="K45" s="313"/>
      <c r="L45" s="313"/>
      <c r="M45" s="313"/>
      <c r="N45" s="313"/>
      <c r="O45" s="313"/>
      <c r="P45" s="313"/>
      <c r="Q45" s="313"/>
      <c r="R45" s="313"/>
      <c r="S45" s="313"/>
      <c r="T45" s="313"/>
      <c r="U45" s="313"/>
      <c r="V45" s="313"/>
      <c r="W45" s="313"/>
      <c r="X45" s="283"/>
      <c r="Y45" s="283"/>
      <c r="Z45" s="283"/>
      <c r="AA45" s="283"/>
      <c r="AB45" s="283"/>
      <c r="AC45" s="283"/>
      <c r="AD45" s="283"/>
      <c r="AE45" s="283"/>
      <c r="AF45" s="283"/>
      <c r="AG45" s="283"/>
      <c r="AH45" s="283"/>
      <c r="AI45" s="283"/>
      <c r="AJ45" s="283"/>
      <c r="AK45" s="298"/>
      <c r="AL45" s="270"/>
      <c r="AM45" s="270"/>
      <c r="AN45" s="270"/>
    </row>
    <row r="46" spans="1:40" ht="75.95" customHeight="1">
      <c r="A46" s="274"/>
      <c r="B46" s="541" t="s">
        <v>302</v>
      </c>
      <c r="C46" s="541"/>
      <c r="D46" s="541"/>
      <c r="E46" s="541"/>
      <c r="F46" s="541"/>
      <c r="G46" s="541"/>
      <c r="H46" s="541"/>
      <c r="I46" s="541"/>
      <c r="J46" s="541"/>
      <c r="K46" s="541"/>
      <c r="L46" s="541"/>
      <c r="M46" s="541"/>
      <c r="N46" s="541"/>
      <c r="O46" s="541"/>
      <c r="P46" s="541"/>
      <c r="Q46" s="541"/>
      <c r="R46" s="541"/>
      <c r="S46" s="541"/>
      <c r="T46" s="541"/>
      <c r="U46" s="541"/>
      <c r="V46" s="541"/>
      <c r="W46" s="541"/>
      <c r="X46" s="541"/>
      <c r="Y46" s="541"/>
      <c r="Z46" s="541"/>
      <c r="AA46" s="541"/>
      <c r="AB46" s="541"/>
      <c r="AC46" s="541"/>
      <c r="AD46" s="541"/>
      <c r="AE46" s="313"/>
      <c r="AF46" s="313"/>
      <c r="AG46" s="313"/>
      <c r="AH46" s="313"/>
      <c r="AI46" s="313"/>
      <c r="AJ46" s="313"/>
      <c r="AK46" s="298"/>
      <c r="AL46" s="270"/>
      <c r="AM46" s="270"/>
      <c r="AN46" s="270"/>
    </row>
    <row r="47" spans="1:40" ht="75.95" customHeight="1">
      <c r="A47" s="274"/>
      <c r="B47" s="541" t="s">
        <v>303</v>
      </c>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313"/>
      <c r="AF47" s="313"/>
      <c r="AG47" s="313"/>
      <c r="AH47" s="313"/>
      <c r="AI47" s="313"/>
      <c r="AJ47" s="313"/>
      <c r="AK47" s="298"/>
      <c r="AL47" s="270"/>
      <c r="AM47" s="270"/>
      <c r="AN47" s="270"/>
    </row>
    <row r="48" spans="1:40" ht="20.45" customHeight="1">
      <c r="A48" s="274"/>
      <c r="B48" s="313"/>
      <c r="C48" s="296"/>
      <c r="D48" s="296"/>
      <c r="E48" s="296"/>
      <c r="F48" s="296"/>
      <c r="G48" s="296"/>
      <c r="H48" s="296"/>
      <c r="I48" s="296"/>
      <c r="J48" s="296"/>
      <c r="K48" s="296"/>
      <c r="L48" s="296"/>
      <c r="M48" s="296"/>
      <c r="N48" s="296"/>
      <c r="O48" s="296"/>
      <c r="P48" s="296"/>
      <c r="Q48" s="296"/>
      <c r="R48" s="296"/>
      <c r="S48" s="296"/>
      <c r="T48" s="296"/>
      <c r="U48" s="296"/>
      <c r="V48" s="283"/>
      <c r="W48" s="283"/>
      <c r="X48" s="283"/>
      <c r="Y48" s="283"/>
      <c r="Z48" s="283"/>
      <c r="AA48" s="283"/>
      <c r="AB48" s="283"/>
      <c r="AC48" s="283"/>
      <c r="AD48" s="283"/>
      <c r="AE48" s="283"/>
      <c r="AF48" s="283"/>
      <c r="AG48" s="283"/>
      <c r="AH48" s="283"/>
      <c r="AI48" s="283"/>
      <c r="AJ48" s="283"/>
      <c r="AK48" s="298"/>
      <c r="AL48" s="270"/>
      <c r="AM48" s="270"/>
      <c r="AN48" s="270"/>
    </row>
    <row r="49" spans="1:37" hidden="1">
      <c r="A49" s="274"/>
      <c r="B49" s="296" t="s">
        <v>110</v>
      </c>
      <c r="C49" s="313"/>
      <c r="D49" s="313"/>
      <c r="E49" s="313"/>
      <c r="F49" s="313"/>
      <c r="G49" s="313"/>
      <c r="H49" s="313"/>
      <c r="I49" s="313"/>
      <c r="J49" s="313"/>
      <c r="K49" s="313"/>
      <c r="L49" s="313"/>
      <c r="M49" s="313"/>
      <c r="N49" s="313"/>
      <c r="O49" s="313"/>
      <c r="P49" s="313"/>
      <c r="Q49" s="313"/>
      <c r="R49" s="313"/>
      <c r="S49" s="313"/>
      <c r="T49" s="313"/>
      <c r="U49" s="313"/>
      <c r="V49" s="313"/>
      <c r="W49" s="313"/>
      <c r="X49" s="298"/>
      <c r="Y49" s="298"/>
      <c r="Z49" s="298"/>
      <c r="AA49" s="298"/>
      <c r="AB49" s="298"/>
      <c r="AC49" s="298"/>
      <c r="AD49" s="298"/>
      <c r="AE49" s="298"/>
      <c r="AF49" s="298"/>
      <c r="AG49" s="298"/>
      <c r="AH49" s="298"/>
      <c r="AI49" s="298"/>
      <c r="AJ49" s="298"/>
      <c r="AK49" s="298"/>
    </row>
    <row r="50" spans="1:37" hidden="1">
      <c r="B50" s="296" t="s">
        <v>99</v>
      </c>
      <c r="C50" s="314"/>
      <c r="D50" s="314"/>
      <c r="E50" s="314"/>
      <c r="F50" s="314"/>
      <c r="G50" s="314"/>
      <c r="H50" s="314"/>
      <c r="I50" s="314"/>
      <c r="J50" s="314"/>
      <c r="K50" s="314"/>
      <c r="L50" s="314"/>
      <c r="M50" s="314"/>
      <c r="N50" s="314"/>
      <c r="O50" s="314"/>
      <c r="P50" s="314"/>
      <c r="Q50" s="314"/>
      <c r="R50" s="314"/>
      <c r="S50" s="314"/>
      <c r="T50" s="314"/>
      <c r="U50" s="314"/>
      <c r="V50" s="314"/>
      <c r="W50" s="314"/>
      <c r="X50" s="270"/>
      <c r="Y50" s="270"/>
      <c r="Z50" s="270"/>
      <c r="AA50" s="270"/>
      <c r="AB50" s="270"/>
      <c r="AC50" s="270"/>
      <c r="AD50" s="270"/>
      <c r="AE50" s="270"/>
      <c r="AF50" s="270"/>
      <c r="AG50" s="270"/>
      <c r="AH50" s="270"/>
      <c r="AI50" s="270"/>
      <c r="AJ50" s="270"/>
      <c r="AK50" s="298"/>
    </row>
    <row r="51" spans="1:37" hidden="1">
      <c r="A51" s="274"/>
      <c r="B51" s="296" t="s">
        <v>100</v>
      </c>
      <c r="C51" s="314"/>
      <c r="D51" s="314"/>
      <c r="E51" s="314"/>
      <c r="F51" s="314"/>
      <c r="G51" s="314"/>
      <c r="H51" s="314"/>
      <c r="I51" s="314"/>
      <c r="J51" s="314"/>
      <c r="K51" s="314"/>
      <c r="L51" s="314"/>
      <c r="M51" s="314"/>
      <c r="N51" s="314"/>
      <c r="O51" s="314"/>
      <c r="P51" s="314"/>
      <c r="Q51" s="314"/>
      <c r="R51" s="314"/>
      <c r="S51" s="314"/>
      <c r="T51" s="314"/>
      <c r="U51" s="314"/>
      <c r="V51" s="314"/>
      <c r="W51" s="314"/>
      <c r="X51" s="270"/>
      <c r="Y51" s="270"/>
      <c r="Z51" s="270"/>
      <c r="AA51" s="270"/>
      <c r="AB51" s="270"/>
      <c r="AC51" s="270"/>
      <c r="AD51" s="270"/>
      <c r="AE51" s="270"/>
      <c r="AF51" s="270"/>
      <c r="AG51" s="270"/>
      <c r="AH51" s="270"/>
      <c r="AI51" s="270"/>
      <c r="AJ51" s="270"/>
      <c r="AK51" s="298"/>
    </row>
    <row r="52" spans="1:37" hidden="1">
      <c r="A52" s="274"/>
      <c r="B52" s="296" t="s">
        <v>107</v>
      </c>
      <c r="C52" s="296"/>
      <c r="D52" s="297"/>
      <c r="E52" s="274"/>
      <c r="F52" s="274"/>
      <c r="G52" s="274"/>
      <c r="H52" s="274"/>
      <c r="I52" s="274"/>
      <c r="J52" s="274"/>
      <c r="K52" s="274"/>
      <c r="L52" s="274"/>
      <c r="M52" s="274"/>
      <c r="N52" s="274"/>
      <c r="O52" s="297"/>
      <c r="P52" s="297"/>
      <c r="Q52" s="297"/>
      <c r="R52" s="297"/>
      <c r="S52" s="297"/>
      <c r="T52" s="297"/>
      <c r="U52" s="297"/>
      <c r="V52" s="298"/>
      <c r="W52" s="298"/>
      <c r="X52" s="270"/>
      <c r="Y52" s="270"/>
      <c r="Z52" s="270"/>
      <c r="AA52" s="270"/>
      <c r="AB52" s="270"/>
      <c r="AC52" s="270"/>
      <c r="AD52" s="270"/>
      <c r="AE52" s="270"/>
      <c r="AF52" s="270"/>
      <c r="AG52" s="270"/>
      <c r="AH52" s="270"/>
      <c r="AI52" s="270"/>
      <c r="AJ52" s="270"/>
      <c r="AK52" s="298"/>
    </row>
    <row r="53" spans="1:37" hidden="1">
      <c r="A53" s="274"/>
      <c r="B53" s="296" t="s">
        <v>101</v>
      </c>
      <c r="C53" s="296"/>
      <c r="D53" s="297"/>
      <c r="E53" s="274"/>
      <c r="F53" s="274"/>
      <c r="G53" s="274"/>
      <c r="H53" s="274"/>
      <c r="I53" s="274"/>
      <c r="J53" s="274"/>
      <c r="K53" s="274"/>
      <c r="L53" s="274"/>
      <c r="M53" s="274"/>
      <c r="N53" s="274"/>
      <c r="O53" s="297"/>
      <c r="P53" s="297"/>
      <c r="Q53" s="297"/>
      <c r="R53" s="297"/>
      <c r="S53" s="297"/>
      <c r="T53" s="297"/>
      <c r="U53" s="297"/>
      <c r="V53" s="270"/>
      <c r="W53" s="270"/>
      <c r="X53" s="270"/>
      <c r="Y53" s="270"/>
      <c r="Z53" s="270"/>
      <c r="AA53" s="270"/>
      <c r="AB53" s="270"/>
      <c r="AC53" s="270"/>
      <c r="AD53" s="270"/>
      <c r="AE53" s="270"/>
      <c r="AF53" s="270"/>
      <c r="AG53" s="270"/>
      <c r="AH53" s="270"/>
      <c r="AI53" s="270"/>
      <c r="AJ53" s="270"/>
      <c r="AK53" s="298"/>
    </row>
    <row r="54" spans="1:37" hidden="1">
      <c r="A54" s="274"/>
      <c r="B54" s="296" t="s">
        <v>102</v>
      </c>
      <c r="C54" s="296"/>
      <c r="D54" s="297"/>
      <c r="E54" s="274"/>
      <c r="F54" s="274"/>
      <c r="G54" s="274"/>
      <c r="H54" s="274"/>
      <c r="I54" s="274"/>
      <c r="J54" s="274"/>
      <c r="K54" s="274"/>
      <c r="L54" s="274"/>
      <c r="M54" s="274"/>
      <c r="N54" s="274"/>
      <c r="O54" s="297"/>
      <c r="P54" s="297"/>
      <c r="Q54" s="297"/>
      <c r="R54" s="297"/>
      <c r="S54" s="297"/>
      <c r="T54" s="297"/>
      <c r="U54" s="297"/>
      <c r="V54" s="270"/>
      <c r="W54" s="270"/>
      <c r="X54" s="270"/>
      <c r="Y54" s="270"/>
      <c r="Z54" s="270"/>
      <c r="AA54" s="270"/>
      <c r="AB54" s="270"/>
      <c r="AC54" s="270"/>
      <c r="AD54" s="270"/>
      <c r="AE54" s="270"/>
      <c r="AF54" s="270"/>
      <c r="AG54" s="270"/>
      <c r="AH54" s="270"/>
      <c r="AI54" s="270"/>
      <c r="AJ54" s="270"/>
      <c r="AK54" s="298"/>
    </row>
    <row r="55" spans="1:37" hidden="1">
      <c r="A55" s="274"/>
      <c r="B55" s="296" t="s">
        <v>106</v>
      </c>
      <c r="C55" s="298"/>
      <c r="D55" s="297"/>
      <c r="E55" s="274"/>
      <c r="F55" s="274"/>
      <c r="G55" s="274"/>
      <c r="H55" s="274"/>
      <c r="I55" s="274"/>
      <c r="J55" s="274"/>
      <c r="K55" s="274"/>
      <c r="L55" s="274"/>
      <c r="M55" s="274"/>
      <c r="N55" s="274"/>
      <c r="O55" s="297"/>
      <c r="P55" s="297"/>
      <c r="Q55" s="297"/>
      <c r="R55" s="297"/>
      <c r="S55" s="297"/>
      <c r="T55" s="297"/>
      <c r="U55" s="297"/>
      <c r="V55" s="270"/>
      <c r="W55" s="270"/>
      <c r="X55" s="270"/>
      <c r="Y55" s="270"/>
      <c r="Z55" s="270"/>
      <c r="AA55" s="270"/>
      <c r="AB55" s="270"/>
      <c r="AC55" s="270"/>
      <c r="AD55" s="270"/>
      <c r="AE55" s="270"/>
      <c r="AF55" s="270"/>
      <c r="AG55" s="270"/>
      <c r="AH55" s="270"/>
      <c r="AI55" s="270"/>
      <c r="AJ55" s="270"/>
      <c r="AK55" s="298"/>
    </row>
    <row r="56" spans="1:37" hidden="1">
      <c r="A56" s="274"/>
      <c r="B56" s="296" t="s">
        <v>111</v>
      </c>
      <c r="C56" s="298"/>
      <c r="D56" s="297"/>
      <c r="E56" s="274"/>
      <c r="F56" s="274"/>
      <c r="G56" s="274"/>
      <c r="H56" s="274"/>
      <c r="I56" s="274"/>
      <c r="J56" s="274"/>
      <c r="K56" s="274"/>
      <c r="L56" s="274"/>
      <c r="M56" s="274"/>
      <c r="N56" s="274"/>
      <c r="O56" s="297"/>
      <c r="P56" s="297"/>
      <c r="Q56" s="297"/>
      <c r="R56" s="297"/>
      <c r="S56" s="297"/>
      <c r="T56" s="297"/>
      <c r="U56" s="297"/>
      <c r="V56" s="270"/>
      <c r="W56" s="270"/>
      <c r="X56" s="270"/>
      <c r="Y56" s="270"/>
      <c r="Z56" s="270"/>
      <c r="AA56" s="270"/>
      <c r="AB56" s="270"/>
      <c r="AC56" s="270"/>
      <c r="AD56" s="270"/>
      <c r="AE56" s="270"/>
      <c r="AF56" s="270"/>
      <c r="AG56" s="270"/>
      <c r="AH56" s="270"/>
      <c r="AI56" s="270"/>
      <c r="AJ56" s="270"/>
      <c r="AK56" s="298"/>
    </row>
    <row r="57" spans="1:37" hidden="1">
      <c r="A57" s="274"/>
      <c r="B57" s="296"/>
      <c r="C57" s="298"/>
      <c r="D57" s="297"/>
      <c r="E57" s="274"/>
      <c r="F57" s="274"/>
      <c r="G57" s="274"/>
      <c r="H57" s="274"/>
      <c r="I57" s="274"/>
      <c r="J57" s="274"/>
      <c r="K57" s="274"/>
      <c r="L57" s="274"/>
      <c r="M57" s="274"/>
      <c r="N57" s="274"/>
      <c r="O57" s="297"/>
      <c r="P57" s="297"/>
      <c r="Q57" s="297"/>
      <c r="R57" s="297"/>
      <c r="S57" s="297"/>
      <c r="T57" s="297"/>
      <c r="U57" s="297"/>
      <c r="V57" s="270"/>
      <c r="W57" s="270"/>
      <c r="X57" s="270"/>
      <c r="Y57" s="270"/>
      <c r="Z57" s="270"/>
      <c r="AA57" s="270"/>
      <c r="AB57" s="270"/>
      <c r="AC57" s="270"/>
      <c r="AD57" s="270"/>
      <c r="AE57" s="270"/>
      <c r="AF57" s="270"/>
      <c r="AG57" s="270"/>
      <c r="AH57" s="270"/>
      <c r="AI57" s="270"/>
      <c r="AJ57" s="270"/>
      <c r="AK57" s="298"/>
    </row>
    <row r="58" spans="1:37">
      <c r="A58" s="270"/>
      <c r="B58" s="269"/>
      <c r="C58" s="269"/>
      <c r="D58" s="269"/>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row>
  </sheetData>
  <mergeCells count="23">
    <mergeCell ref="AD9:AE9"/>
    <mergeCell ref="D35:F35"/>
    <mergeCell ref="I35:L35"/>
    <mergeCell ref="M35:O35"/>
    <mergeCell ref="P35:V35"/>
    <mergeCell ref="D34:F34"/>
    <mergeCell ref="I34:O34"/>
    <mergeCell ref="P34:V34"/>
    <mergeCell ref="E3:L3"/>
    <mergeCell ref="E4:L4"/>
    <mergeCell ref="E5:L5"/>
    <mergeCell ref="E6:L6"/>
    <mergeCell ref="C33:F33"/>
    <mergeCell ref="I33:V33"/>
    <mergeCell ref="C9:C11"/>
    <mergeCell ref="B46:AD46"/>
    <mergeCell ref="B47:AD47"/>
    <mergeCell ref="I36:L36"/>
    <mergeCell ref="M36:O36"/>
    <mergeCell ref="P36:V36"/>
    <mergeCell ref="B41:AJ41"/>
    <mergeCell ref="B42:AD42"/>
    <mergeCell ref="B43:AD43"/>
  </mergeCells>
  <phoneticPr fontId="11"/>
  <printOptions horizontalCentered="1"/>
  <pageMargins left="0.23622047244094491" right="0.23622047244094491" top="0.74803149606299213" bottom="0.74803149606299213" header="0.31496062992125984" footer="0.31496062992125984"/>
  <pageSetup paperSize="8" scale="90" fitToHeight="2" orientation="portrait" cellComments="asDisplayed" r:id="rId1"/>
  <colBreaks count="1" manualBreakCount="1">
    <brk id="31" max="5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別紙４（施設内療養チェックリスト）</vt:lpstr>
      <vt:lpstr>参考①-1割増賃金、手当　</vt:lpstr>
      <vt:lpstr>参考①-1入力用シート</vt:lpstr>
      <vt:lpstr>参考①-2（給与）</vt:lpstr>
      <vt:lpstr>参考②</vt:lpstr>
      <vt:lpstr>対象外経費</vt:lpstr>
      <vt:lpstr>参考③-1施設内療養費（9月30日以前）</vt:lpstr>
      <vt:lpstr>参考③-2施設内療養費（９月から10月をまたぐ場合）</vt:lpstr>
      <vt:lpstr>参考③-3施設内療養費 (10月１日以降)</vt:lpstr>
      <vt:lpstr>参考④</vt:lpstr>
      <vt:lpstr>'参考③-1施設内療養費（9月30日以前）'!Print_Area</vt:lpstr>
      <vt:lpstr>'参考③-2施設内療養費（９月から10月をまたぐ場合）'!Print_Area</vt:lpstr>
      <vt:lpstr>'参考③-3施設内療養費 (10月１日以降)'!Print_Area</vt:lpstr>
      <vt:lpstr>参考④!Print_Area</vt:lpstr>
      <vt:lpstr>'別紙４（施設内療養チェックリスト）'!Print_Area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2023-12-20T06:59:16Z</dcterms:modified>
</cp:coreProperties>
</file>