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xr:revisionPtr xr6:coauthVersionLast="47" xr6:coauthVersionMax="47" documentId="13_ncr:1_{3601D3D1-89A4-4909-931D-D47CBB693AF9}" revIDLastSave="0" xr10:uidLastSave="{00000000-0000-0000-0000-000000000000}"/>
  <workbookProtection lockStructure="1" workbookAlgorithmName="SHA-512" workbookHashValue="WbNfHKnONnGZtHon3YtVUhAC9YgQ/BB2v1ei84PqlDeJFyn4WV5hFn3LaT/9iK6Eb1UPbCp/c83yqHS6L/mG2w==" workbookSaltValue="ET7oSXiQ6cA5MrHgoP5mGQ==" workbookSpinCount="100000"/>
  <bookViews>
    <workbookView xr2:uid="{00000000-000D-0000-FFFF-FFFF00000000}" windowHeight="25416" windowWidth="46296" xWindow="-108" yWindow="-108"/>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E85" i="4"/>
  <c r="AT10" i="4"/>
  <c r="AL10" i="4"/>
  <c r="I10"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<sst xmlns="http://schemas.openxmlformats.org/spreadsheetml/2006/main" count="231" uniqueCount="115">
  <si>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</si>
  <si>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</si>
  <si>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</si>
  <si>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</si>
  <si>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</si>
  <si>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</si>
  <si>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</si>
  <si>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</si>
  <si>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</si>
  <si>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</si>
  <si>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</si>
  <si>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</si>
  <si>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</si>
  <si>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</si>
  <si>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</si>
  <si>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</si>
  <si>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</si>
  <si>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</si>
  <si>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</si>
  <si>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</si>
  <si>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</si>
  <si>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</si>
  <si>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</si>
  <si>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</si>
  <si>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</si>
  <si>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</si>
  <si>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</si>
  <si>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</si>
  <si>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</si>
  <si>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</si>
  <si>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</si>
  <si>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</si>
  <si>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</si>
  <si>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</si>
  <si>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</si>
  <si>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</si>
  <si>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</si>
  <si>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</si>
  <si>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</si>
  <si>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</si>
  <si>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</si>
  <si>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</si>
  <si>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</si>
  <si>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</si>
  <si>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</si>
  <si>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</si>
  <si>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</si>
  <si>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</si>
  <si>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</si>
  <si>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</si>
  <si>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</si>
  <si>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</si>
  <si>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</si>
  <si>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</si>
  <si>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</si>
  <si>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</si>
  <si>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</si>
  <si>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</si>
  <si>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</si>
  <si>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</si>
  <si>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</si>
  <si>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</si>
  <si>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</si>
  <si>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</si>
  <si>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</si>
  <si>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</si>
  <si>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</si>
  <si>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</si>
  <si>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</si>
  <si>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</si>
  <si>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</si>
  <si>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</si>
  <si>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</si>
  <si>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</si>
  <si>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</si>
  <si>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</si>
  <si>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</si>
  <si>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</si>
  <si>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</si>
  <si>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</si>
  <si>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</si>
  <si>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</si>
  <si>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</si>
  <si>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</si>
  <si>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</si>
  <si>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</si>
  <si>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</si>
  <si>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</si>
  <si>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</si>
  <si>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</si>
  <si>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</si>
  <si>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</si>
  <si>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</si>
  <si>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</si>
  <si>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</si>
  <si>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広島市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</si>
  <si>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</si>
  <si>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</si>
  <si>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</si>
  <si>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</si>
  <si>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</si>
  <si>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</si>
  <si>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</si>
  <si>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</si>
  <si>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</si>
  <si>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</si>
  <si>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</si>
  <si>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</si>
  <si>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</si>
  <si>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</si>
  <si>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</si>
  <si>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</si>
  <si>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使用料以外に他の補てん財源を受けて収支を均衡させていることから、ほぼ100％となっています。
②累積欠損比率
　累積欠損金が生じていないため、0％となっています。
③流動比率
　100％を下回っていますが、流動負債の約8割は企業債であり、償還に係る資金は下水道使用料等から確保することができるため、支払能力に問題はありません。
④企業債残高対事業規模比率
　類似団体の平均値を上回っています。
⑤経費回収率
　使用料収入で経費を賄えていないため100％を下回っています。
⑥汚水処理原価
　類似団体の平均値を上回っています。
⑦施設利用率
　類似団体の平均値を上回っています。公共下水道への接続による統合を進め施設配置の最適化を図ることとしています。
⑧水洗化率
　類似団体の平均値を下回っていますが、段階的に下水道への接続を進めます。</t>
    <phoneticPr fontId="4"/>
  </si>
  <si>
    <t>①有形固定資産減価償却率
　有形固定資産の帳簿価格に対する減価償却累計額は毎年増加しており、更新時期を迎える資産が増加しています。
②管渠老朽化率・③管渠改善率
　耐用年数を経過している管渠はなく、0％となっています。</t>
    <phoneticPr fontId="4"/>
  </si>
  <si>
    <t>　本市では、公共下水道及び市街化区域外における３つの事業（特定環境保全公共下水道、農業集落排水及び市営浄化槽）を１つの下水道事業として一体的に運営しています。
　市街化区域外では、使用料収入で経費が賄えず、他から補てん財源を受けて経常収支比率をほぼ100％としているため、水洗化率の向上等に取り組むとともに、費用の削減に努める必要があります。
　このため、中期経営プラン（令和6年度～令和9年度）に掲げた整備計画とその裏付けとなる経営計画を着実に実行し、全体として健全で効率的な運営に引き続き努めるとともに、人材育成と技術継承にも取り組んで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</si>
</sst>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BF-40AB-AD36-9B3E354057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0.02</c:v>
                </c:pt>
              </c:numCache>
            </c:numRef>
          </c:val>
          <c:smooth val="0"/>
          <c:extLst>
            <c:ext xmlns:c16="http://schemas.microsoft.com/office/drawing/2014/chart" uri="{C3380CC4-5D6E-409C-BE32-E72D297353CC}">
              <c16:uniqueId val="{00000001-AFBF-40AB-AD36-9B3E354057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65.540000000000006</c:v>
                </c:pt>
                <c:pt idx="1">
                  <c:v>61.9</c:v>
                </c:pt>
                <c:pt idx="2">
                  <c:v>54.27</c:v>
                </c:pt>
                <c:pt idx="3">
                  <c:v>55.62</c:v>
                </c:pt>
                <c:pt idx="4">
                  <c:v>57.42</c:v>
                </c:pt>
              </c:numCache>
            </c:numRef>
          </c:val>
          <c:extLst>
            <c:ext xmlns:c16="http://schemas.microsoft.com/office/drawing/2014/chart" uri="{C3380CC4-5D6E-409C-BE32-E72D297353CC}">
              <c16:uniqueId val="{00000000-3F92-4185-BE00-340844D81AA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52.34</c:v>
                </c:pt>
              </c:numCache>
            </c:numRef>
          </c:val>
          <c:smooth val="0"/>
          <c:extLst>
            <c:ext xmlns:c16="http://schemas.microsoft.com/office/drawing/2014/chart" uri="{C3380CC4-5D6E-409C-BE32-E72D297353CC}">
              <c16:uniqueId val="{00000001-3F92-4185-BE00-340844D81AA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84.27</c:v>
                </c:pt>
                <c:pt idx="1">
                  <c:v>83.83</c:v>
                </c:pt>
                <c:pt idx="2">
                  <c:v>83.55</c:v>
                </c:pt>
                <c:pt idx="3">
                  <c:v>83.46</c:v>
                </c:pt>
                <c:pt idx="4">
                  <c:v>84.33</c:v>
                </c:pt>
              </c:numCache>
            </c:numRef>
          </c:val>
          <c:extLst>
            <c:ext xmlns:c16="http://schemas.microsoft.com/office/drawing/2014/chart" uri="{C3380CC4-5D6E-409C-BE32-E72D297353CC}">
              <c16:uniqueId val="{00000000-17B5-4AB7-975C-0B5EFC9C04B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90.05</c:v>
                </c:pt>
              </c:numCache>
            </c:numRef>
          </c:val>
          <c:smooth val="0"/>
          <c:extLst>
            <c:ext xmlns:c16="http://schemas.microsoft.com/office/drawing/2014/chart" uri="{C3380CC4-5D6E-409C-BE32-E72D297353CC}">
              <c16:uniqueId val="{00000001-17B5-4AB7-975C-0B5EFC9C04B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99.97</c:v>
                </c:pt>
                <c:pt idx="1">
                  <c:v>100</c:v>
                </c:pt>
                <c:pt idx="2">
                  <c:v>99.99</c:v>
                </c:pt>
                <c:pt idx="3">
                  <c:v>100</c:v>
                </c:pt>
                <c:pt idx="4">
                  <c:v>100.01</c:v>
                </c:pt>
              </c:numCache>
            </c:numRef>
          </c:val>
          <c:extLst>
            <c:ext xmlns:c16="http://schemas.microsoft.com/office/drawing/2014/chart" uri="{C3380CC4-5D6E-409C-BE32-E72D297353CC}">
              <c16:uniqueId val="{00000000-AE3F-4596-88BF-722DACD046C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103.04</c:v>
                </c:pt>
              </c:numCache>
            </c:numRef>
          </c:val>
          <c:smooth val="0"/>
          <c:extLst>
            <c:ext xmlns:c16="http://schemas.microsoft.com/office/drawing/2014/chart" uri="{C3380CC4-5D6E-409C-BE32-E72D297353CC}">
              <c16:uniqueId val="{00000001-AE3F-4596-88BF-722DACD046C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31.44</c:v>
                </c:pt>
                <c:pt idx="1">
                  <c:v>32.93</c:v>
                </c:pt>
                <c:pt idx="2">
                  <c:v>34.950000000000003</c:v>
                </c:pt>
                <c:pt idx="3">
                  <c:v>36.99</c:v>
                </c:pt>
                <c:pt idx="4">
                  <c:v>39.06</c:v>
                </c:pt>
              </c:numCache>
            </c:numRef>
          </c:val>
          <c:extLst>
            <c:ext xmlns:c16="http://schemas.microsoft.com/office/drawing/2014/chart" uri="{C3380CC4-5D6E-409C-BE32-E72D297353CC}">
              <c16:uniqueId val="{00000000-4E9E-4269-8094-8D01B7ACEC1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30.49</c:v>
                </c:pt>
              </c:numCache>
            </c:numRef>
          </c:val>
          <c:smooth val="0"/>
          <c:extLst>
            <c:ext xmlns:c16="http://schemas.microsoft.com/office/drawing/2014/chart" uri="{C3380CC4-5D6E-409C-BE32-E72D297353CC}">
              <c16:uniqueId val="{00000001-4E9E-4269-8094-8D01B7ACEC1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71-487B-9DBA-0789D1321D7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formatCode="#,##0.00;&quot;△&quot;#,##0.00;&quot;-&quot;">
                  <c:v>0.05</c:v>
                </c:pt>
              </c:numCache>
            </c:numRef>
          </c:val>
          <c:smooth val="0"/>
          <c:extLst>
            <c:ext xmlns:c16="http://schemas.microsoft.com/office/drawing/2014/chart" uri="{C3380CC4-5D6E-409C-BE32-E72D297353CC}">
              <c16:uniqueId val="{00000001-5A71-487B-9DBA-0789D1321D7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6B-41B4-AD80-40E07822549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100.31</c:v>
                </c:pt>
              </c:numCache>
            </c:numRef>
          </c:val>
          <c:smooth val="0"/>
          <c:extLst>
            <c:ext xmlns:c16="http://schemas.microsoft.com/office/drawing/2014/chart" uri="{C3380CC4-5D6E-409C-BE32-E72D297353CC}">
              <c16:uniqueId val="{00000001-F26B-41B4-AD80-40E07822549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43.38</c:v>
                </c:pt>
                <c:pt idx="1">
                  <c:v>37.08</c:v>
                </c:pt>
                <c:pt idx="2">
                  <c:v>36.07</c:v>
                </c:pt>
                <c:pt idx="3">
                  <c:v>40.409999999999997</c:v>
                </c:pt>
                <c:pt idx="4">
                  <c:v>46.75</c:v>
                </c:pt>
              </c:numCache>
            </c:numRef>
          </c:val>
          <c:extLst>
            <c:ext xmlns:c16="http://schemas.microsoft.com/office/drawing/2014/chart" uri="{C3380CC4-5D6E-409C-BE32-E72D297353CC}">
              <c16:uniqueId val="{00000000-01D5-401D-A5DB-9DC9A5E1D76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41.03</c:v>
                </c:pt>
              </c:numCache>
            </c:numRef>
          </c:val>
          <c:smooth val="0"/>
          <c:extLst>
            <c:ext xmlns:c16="http://schemas.microsoft.com/office/drawing/2014/chart" uri="{C3380CC4-5D6E-409C-BE32-E72D297353CC}">
              <c16:uniqueId val="{00000001-01D5-401D-A5DB-9DC9A5E1D76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5124.24</c:v>
                </c:pt>
                <c:pt idx="1">
                  <c:v>5265.5</c:v>
                </c:pt>
                <c:pt idx="2">
                  <c:v>5220.55</c:v>
                </c:pt>
                <c:pt idx="3">
                  <c:v>5091.29</c:v>
                </c:pt>
                <c:pt idx="4">
                  <c:v>4694.26</c:v>
                </c:pt>
              </c:numCache>
            </c:numRef>
          </c:val>
          <c:extLst>
            <c:ext xmlns:c16="http://schemas.microsoft.com/office/drawing/2014/chart" uri="{C3380CC4-5D6E-409C-BE32-E72D297353CC}">
              <c16:uniqueId val="{00000000-78C2-4B73-95CF-33906742AD7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796.8</c:v>
                </c:pt>
              </c:numCache>
            </c:numRef>
          </c:val>
          <c:smooth val="0"/>
          <c:extLst>
            <c:ext xmlns:c16="http://schemas.microsoft.com/office/drawing/2014/chart" uri="{C3380CC4-5D6E-409C-BE32-E72D297353CC}">
              <c16:uniqueId val="{00000001-78C2-4B73-95CF-33906742AD7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45.55</c:v>
                </c:pt>
                <c:pt idx="1">
                  <c:v>46.09</c:v>
                </c:pt>
                <c:pt idx="2">
                  <c:v>44.76</c:v>
                </c:pt>
                <c:pt idx="3">
                  <c:v>43.15</c:v>
                </c:pt>
                <c:pt idx="4">
                  <c:v>41.61</c:v>
                </c:pt>
              </c:numCache>
            </c:numRef>
          </c:val>
          <c:extLst>
            <c:ext xmlns:c16="http://schemas.microsoft.com/office/drawing/2014/chart" uri="{C3380CC4-5D6E-409C-BE32-E72D297353CC}">
              <c16:uniqueId val="{00000000-A48F-4748-8316-A32271439D6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58.41</c:v>
                </c:pt>
              </c:numCache>
            </c:numRef>
          </c:val>
          <c:smooth val="0"/>
          <c:extLst>
            <c:ext xmlns:c16="http://schemas.microsoft.com/office/drawing/2014/chart" uri="{C3380CC4-5D6E-409C-BE32-E72D297353CC}">
              <c16:uniqueId val="{00000001-A48F-4748-8316-A32271439D6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298.39</c:v>
                </c:pt>
                <c:pt idx="1">
                  <c:v>291.64</c:v>
                </c:pt>
                <c:pt idx="2">
                  <c:v>296.79000000000002</c:v>
                </c:pt>
                <c:pt idx="3">
                  <c:v>308.83</c:v>
                </c:pt>
                <c:pt idx="4">
                  <c:v>326.66000000000003</c:v>
                </c:pt>
              </c:numCache>
            </c:numRef>
          </c:val>
          <c:extLst>
            <c:ext xmlns:c16="http://schemas.microsoft.com/office/drawing/2014/chart" uri="{C3380CC4-5D6E-409C-BE32-E72D297353CC}">
              <c16:uniqueId val="{00000000-DAA6-4EE7-8609-56034293F07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267.33999999999997</c:v>
                </c:pt>
              </c:numCache>
            </c:numRef>
          </c:val>
          <c:smooth val="0"/>
          <c:extLst>
            <c:ext xmlns:c16="http://schemas.microsoft.com/office/drawing/2014/chart" uri="{C3380CC4-5D6E-409C-BE32-E72D297353CC}">
              <c16:uniqueId val="{00000001-DAA6-4EE7-8609-56034293F07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広島県　広島市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1173543</v>
      </c>
      <c r="AM8" s="44"/>
      <c r="AN8" s="44"/>
      <c r="AO8" s="44"/>
      <c r="AP8" s="44"/>
      <c r="AQ8" s="44"/>
      <c r="AR8" s="44"/>
      <c r="AS8" s="44"/>
      <c r="AT8" s="45">
        <f>データ!T6</f>
        <v>906.69</v>
      </c>
      <c r="AU8" s="45"/>
      <c r="AV8" s="45"/>
      <c r="AW8" s="45"/>
      <c r="AX8" s="45"/>
      <c r="AY8" s="45"/>
      <c r="AZ8" s="45"/>
      <c r="BA8" s="45"/>
      <c r="BB8" s="45">
        <f>データ!U6</f>
        <v>1294.32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66.19</v>
      </c>
      <c r="J10" s="45"/>
      <c r="K10" s="45"/>
      <c r="L10" s="45"/>
      <c r="M10" s="45"/>
      <c r="N10" s="45"/>
      <c r="O10" s="45"/>
      <c r="P10" s="45">
        <f>データ!P6</f>
        <v>0.86</v>
      </c>
      <c r="Q10" s="45"/>
      <c r="R10" s="45"/>
      <c r="S10" s="45"/>
      <c r="T10" s="45"/>
      <c r="U10" s="45"/>
      <c r="V10" s="45"/>
      <c r="W10" s="45">
        <f>データ!Q6</f>
        <v>62.19</v>
      </c>
      <c r="X10" s="45"/>
      <c r="Y10" s="45"/>
      <c r="Z10" s="45"/>
      <c r="AA10" s="45"/>
      <c r="AB10" s="45"/>
      <c r="AC10" s="45"/>
      <c r="AD10" s="44">
        <f>データ!R6</f>
        <v>2219</v>
      </c>
      <c r="AE10" s="44"/>
      <c r="AF10" s="44"/>
      <c r="AG10" s="44"/>
      <c r="AH10" s="44"/>
      <c r="AI10" s="44"/>
      <c r="AJ10" s="44"/>
      <c r="AK10" s="2"/>
      <c r="AL10" s="44">
        <f>データ!V6</f>
        <v>10098</v>
      </c>
      <c r="AM10" s="44"/>
      <c r="AN10" s="44"/>
      <c r="AO10" s="44"/>
      <c r="AP10" s="44"/>
      <c r="AQ10" s="44"/>
      <c r="AR10" s="44"/>
      <c r="AS10" s="44"/>
      <c r="AT10" s="45">
        <f>データ!W6</f>
        <v>3.44</v>
      </c>
      <c r="AU10" s="45"/>
      <c r="AV10" s="45"/>
      <c r="AW10" s="45"/>
      <c r="AX10" s="45"/>
      <c r="AY10" s="45"/>
      <c r="AZ10" s="45"/>
      <c r="BA10" s="45"/>
      <c r="BB10" s="45">
        <f>データ!X6</f>
        <v>2935.47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qzNzJp3LpshExPmvD2q9lAEE0iJBOXEXIESs6n1P7ky6aqXEFUrthjMD5dYZXn15vnpyYonCMkz+6cIbkNGhsQ==" saltValue="Yivi1bhW/LRKka5tXs1oL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341002</v>
      </c>
      <c r="D6" s="19">
        <f t="shared" si="3"/>
        <v>46</v>
      </c>
      <c r="E6" s="19">
        <f t="shared" si="3"/>
        <v>17</v>
      </c>
      <c r="F6" s="19">
        <f t="shared" si="3"/>
        <v>5</v>
      </c>
      <c r="G6" s="19">
        <f t="shared" si="3"/>
        <v>0</v>
      </c>
      <c r="H6" s="19" t="str">
        <f t="shared" si="3"/>
        <v>広島県　広島市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66.19</v>
      </c>
      <c r="P6" s="20">
        <f t="shared" si="3"/>
        <v>0.86</v>
      </c>
      <c r="Q6" s="20">
        <f t="shared" si="3"/>
        <v>62.19</v>
      </c>
      <c r="R6" s="20">
        <f t="shared" si="3"/>
        <v>2219</v>
      </c>
      <c r="S6" s="20">
        <f t="shared" si="3"/>
        <v>1173543</v>
      </c>
      <c r="T6" s="20">
        <f t="shared" si="3"/>
        <v>906.69</v>
      </c>
      <c r="U6" s="20">
        <f t="shared" si="3"/>
        <v>1294.32</v>
      </c>
      <c r="V6" s="20">
        <f t="shared" si="3"/>
        <v>10098</v>
      </c>
      <c r="W6" s="20">
        <f t="shared" si="3"/>
        <v>3.44</v>
      </c>
      <c r="X6" s="20">
        <f t="shared" si="3"/>
        <v>2935.47</v>
      </c>
      <c r="Y6" s="21">
        <f>IF(Y7="",NA(),Y7)</f>
        <v>99.97</v>
      </c>
      <c r="Z6" s="21">
        <f t="shared" ref="Z6:AH6" si="4">IF(Z7="",NA(),Z7)</f>
        <v>100</v>
      </c>
      <c r="AA6" s="21">
        <f t="shared" si="4"/>
        <v>99.99</v>
      </c>
      <c r="AB6" s="21">
        <f t="shared" si="4"/>
        <v>100</v>
      </c>
      <c r="AC6" s="21">
        <f t="shared" si="4"/>
        <v>100.01</v>
      </c>
      <c r="AD6" s="21">
        <f t="shared" si="4"/>
        <v>106.37</v>
      </c>
      <c r="AE6" s="21">
        <f t="shared" si="4"/>
        <v>106.07</v>
      </c>
      <c r="AF6" s="21">
        <f t="shared" si="4"/>
        <v>105.5</v>
      </c>
      <c r="AG6" s="21">
        <f t="shared" si="4"/>
        <v>106.35</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100.31</v>
      </c>
      <c r="AT6" s="20" t="str">
        <f>IF(AT7="","",IF(AT7="-","【-】","【"&amp;SUBSTITUTE(TEXT(AT7,"#,##0.00"),"-","△")&amp;"】"))</f>
        <v>【102.74】</v>
      </c>
      <c r="AU6" s="21">
        <f>IF(AU7="",NA(),AU7)</f>
        <v>43.38</v>
      </c>
      <c r="AV6" s="21">
        <f t="shared" ref="AV6:BD6" si="6">IF(AV7="",NA(),AV7)</f>
        <v>37.08</v>
      </c>
      <c r="AW6" s="21">
        <f t="shared" si="6"/>
        <v>36.07</v>
      </c>
      <c r="AX6" s="21">
        <f t="shared" si="6"/>
        <v>40.409999999999997</v>
      </c>
      <c r="AY6" s="21">
        <f t="shared" si="6"/>
        <v>46.75</v>
      </c>
      <c r="AZ6" s="21">
        <f t="shared" si="6"/>
        <v>29.13</v>
      </c>
      <c r="BA6" s="21">
        <f t="shared" si="6"/>
        <v>35.69</v>
      </c>
      <c r="BB6" s="21">
        <f t="shared" si="6"/>
        <v>38.4</v>
      </c>
      <c r="BC6" s="21">
        <f t="shared" si="6"/>
        <v>44.04</v>
      </c>
      <c r="BD6" s="21">
        <f t="shared" si="6"/>
        <v>41.03</v>
      </c>
      <c r="BE6" s="20" t="str">
        <f>IF(BE7="","",IF(BE7="-","【-】","【"&amp;SUBSTITUTE(TEXT(BE7,"#,##0.00"),"-","△")&amp;"】"))</f>
        <v>【47.19】</v>
      </c>
      <c r="BF6" s="21">
        <f>IF(BF7="",NA(),BF7)</f>
        <v>5124.24</v>
      </c>
      <c r="BG6" s="21">
        <f t="shared" ref="BG6:BO6" si="7">IF(BG7="",NA(),BG7)</f>
        <v>5265.5</v>
      </c>
      <c r="BH6" s="21">
        <f t="shared" si="7"/>
        <v>5220.55</v>
      </c>
      <c r="BI6" s="21">
        <f t="shared" si="7"/>
        <v>5091.29</v>
      </c>
      <c r="BJ6" s="21">
        <f t="shared" si="7"/>
        <v>4694.26</v>
      </c>
      <c r="BK6" s="21">
        <f t="shared" si="7"/>
        <v>867.83</v>
      </c>
      <c r="BL6" s="21">
        <f t="shared" si="7"/>
        <v>791.76</v>
      </c>
      <c r="BM6" s="21">
        <f t="shared" si="7"/>
        <v>900.82</v>
      </c>
      <c r="BN6" s="21">
        <f t="shared" si="7"/>
        <v>839.21</v>
      </c>
      <c r="BO6" s="21">
        <f t="shared" si="7"/>
        <v>796.8</v>
      </c>
      <c r="BP6" s="20" t="str">
        <f>IF(BP7="","",IF(BP7="-","【-】","【"&amp;SUBSTITUTE(TEXT(BP7,"#,##0.00"),"-","△")&amp;"】"))</f>
        <v>【798.10】</v>
      </c>
      <c r="BQ6" s="21">
        <f>IF(BQ7="",NA(),BQ7)</f>
        <v>45.55</v>
      </c>
      <c r="BR6" s="21">
        <f t="shared" ref="BR6:BZ6" si="8">IF(BR7="",NA(),BR7)</f>
        <v>46.09</v>
      </c>
      <c r="BS6" s="21">
        <f t="shared" si="8"/>
        <v>44.76</v>
      </c>
      <c r="BT6" s="21">
        <f t="shared" si="8"/>
        <v>43.15</v>
      </c>
      <c r="BU6" s="21">
        <f t="shared" si="8"/>
        <v>41.61</v>
      </c>
      <c r="BV6" s="21">
        <f t="shared" si="8"/>
        <v>57.08</v>
      </c>
      <c r="BW6" s="21">
        <f t="shared" si="8"/>
        <v>56.26</v>
      </c>
      <c r="BX6" s="21">
        <f t="shared" si="8"/>
        <v>52.94</v>
      </c>
      <c r="BY6" s="21">
        <f t="shared" si="8"/>
        <v>52.05</v>
      </c>
      <c r="BZ6" s="21">
        <f t="shared" si="8"/>
        <v>58.41</v>
      </c>
      <c r="CA6" s="20" t="str">
        <f>IF(CA7="","",IF(CA7="-","【-】","【"&amp;SUBSTITUTE(TEXT(CA7,"#,##0.00"),"-","△")&amp;"】"))</f>
        <v>【54.51】</v>
      </c>
      <c r="CB6" s="21">
        <f>IF(CB7="",NA(),CB7)</f>
        <v>298.39</v>
      </c>
      <c r="CC6" s="21">
        <f t="shared" ref="CC6:CK6" si="9">IF(CC7="",NA(),CC7)</f>
        <v>291.64</v>
      </c>
      <c r="CD6" s="21">
        <f t="shared" si="9"/>
        <v>296.79000000000002</v>
      </c>
      <c r="CE6" s="21">
        <f t="shared" si="9"/>
        <v>308.83</v>
      </c>
      <c r="CF6" s="21">
        <f t="shared" si="9"/>
        <v>326.66000000000003</v>
      </c>
      <c r="CG6" s="21">
        <f t="shared" si="9"/>
        <v>274.99</v>
      </c>
      <c r="CH6" s="21">
        <f t="shared" si="9"/>
        <v>282.08999999999997</v>
      </c>
      <c r="CI6" s="21">
        <f t="shared" si="9"/>
        <v>303.27999999999997</v>
      </c>
      <c r="CJ6" s="21">
        <f t="shared" si="9"/>
        <v>301.86</v>
      </c>
      <c r="CK6" s="21">
        <f t="shared" si="9"/>
        <v>267.33999999999997</v>
      </c>
      <c r="CL6" s="20" t="str">
        <f>IF(CL7="","",IF(CL7="-","【-】","【"&amp;SUBSTITUTE(TEXT(CL7,"#,##0.00"),"-","△")&amp;"】"))</f>
        <v>【286.33】</v>
      </c>
      <c r="CM6" s="21">
        <f>IF(CM7="",NA(),CM7)</f>
        <v>65.540000000000006</v>
      </c>
      <c r="CN6" s="21">
        <f t="shared" ref="CN6:CV6" si="10">IF(CN7="",NA(),CN7)</f>
        <v>61.9</v>
      </c>
      <c r="CO6" s="21">
        <f t="shared" si="10"/>
        <v>54.27</v>
      </c>
      <c r="CP6" s="21">
        <f t="shared" si="10"/>
        <v>55.62</v>
      </c>
      <c r="CQ6" s="21">
        <f t="shared" si="10"/>
        <v>57.42</v>
      </c>
      <c r="CR6" s="21">
        <f t="shared" si="10"/>
        <v>54.83</v>
      </c>
      <c r="CS6" s="21">
        <f t="shared" si="10"/>
        <v>66.53</v>
      </c>
      <c r="CT6" s="21">
        <f t="shared" si="10"/>
        <v>52.35</v>
      </c>
      <c r="CU6" s="21">
        <f t="shared" si="10"/>
        <v>46.25</v>
      </c>
      <c r="CV6" s="21">
        <f t="shared" si="10"/>
        <v>52.34</v>
      </c>
      <c r="CW6" s="20" t="str">
        <f>IF(CW7="","",IF(CW7="-","【-】","【"&amp;SUBSTITUTE(TEXT(CW7,"#,##0.00"),"-","△")&amp;"】"))</f>
        <v>【49.92】</v>
      </c>
      <c r="CX6" s="21">
        <f>IF(CX7="",NA(),CX7)</f>
        <v>84.27</v>
      </c>
      <c r="CY6" s="21">
        <f t="shared" ref="CY6:DG6" si="11">IF(CY7="",NA(),CY7)</f>
        <v>83.83</v>
      </c>
      <c r="CZ6" s="21">
        <f t="shared" si="11"/>
        <v>83.55</v>
      </c>
      <c r="DA6" s="21">
        <f t="shared" si="11"/>
        <v>83.46</v>
      </c>
      <c r="DB6" s="21">
        <f t="shared" si="11"/>
        <v>84.33</v>
      </c>
      <c r="DC6" s="21">
        <f t="shared" si="11"/>
        <v>84.7</v>
      </c>
      <c r="DD6" s="21">
        <f t="shared" si="11"/>
        <v>84.67</v>
      </c>
      <c r="DE6" s="21">
        <f t="shared" si="11"/>
        <v>84.39</v>
      </c>
      <c r="DF6" s="21">
        <f t="shared" si="11"/>
        <v>83.96</v>
      </c>
      <c r="DG6" s="21">
        <f t="shared" si="11"/>
        <v>90.05</v>
      </c>
      <c r="DH6" s="20" t="str">
        <f>IF(DH7="","",IF(DH7="-","【-】","【"&amp;SUBSTITUTE(TEXT(DH7,"#,##0.00"),"-","△")&amp;"】"))</f>
        <v>【87.80】</v>
      </c>
      <c r="DI6" s="21">
        <f>IF(DI7="",NA(),DI7)</f>
        <v>31.44</v>
      </c>
      <c r="DJ6" s="21">
        <f t="shared" ref="DJ6:DR6" si="12">IF(DJ7="",NA(),DJ7)</f>
        <v>32.93</v>
      </c>
      <c r="DK6" s="21">
        <f t="shared" si="12"/>
        <v>34.950000000000003</v>
      </c>
      <c r="DL6" s="21">
        <f t="shared" si="12"/>
        <v>36.99</v>
      </c>
      <c r="DM6" s="21">
        <f t="shared" si="12"/>
        <v>39.06</v>
      </c>
      <c r="DN6" s="21">
        <f t="shared" si="12"/>
        <v>20.34</v>
      </c>
      <c r="DO6" s="21">
        <f t="shared" si="12"/>
        <v>21.85</v>
      </c>
      <c r="DP6" s="21">
        <f t="shared" si="12"/>
        <v>25.19</v>
      </c>
      <c r="DQ6" s="21">
        <f t="shared" si="12"/>
        <v>25.46</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0.02</v>
      </c>
      <c r="EO6" s="20" t="str">
        <f>IF(EO7="","",IF(EO7="-","【-】","【"&amp;SUBSTITUTE(TEXT(EO7,"#,##0.00"),"-","△")&amp;"】"))</f>
        <v>【0.02】</v>
      </c>
    </row>
    <row r="7" spans="1:148" s="22" customFormat="1" x14ac:dyDescent="0.2">
      <c r="A7" s="14"/>
      <c r="B7" s="23">
        <v>2024</v>
      </c>
      <c r="C7" s="23">
        <v>341002</v>
      </c>
      <c r="D7" s="23">
        <v>46</v>
      </c>
      <c r="E7" s="23">
        <v>17</v>
      </c>
      <c r="F7" s="23">
        <v>5</v>
      </c>
      <c r="G7" s="23">
        <v>0</v>
      </c>
      <c r="H7" s="23" t="s">
        <v>95</v>
      </c>
      <c r="I7" s="23" t="s">
        <v>96</v>
      </c>
      <c r="J7" s="23" t="s">
        <v>97</v>
      </c>
      <c r="K7" s="23" t="s">
        <v>98</v>
      </c>
      <c r="L7" s="23" t="s">
        <v>99</v>
      </c>
      <c r="M7" s="23" t="s">
        <v>100</v>
      </c>
      <c r="N7" s="24" t="s">
        <v>101</v>
      </c>
      <c r="O7" s="24">
        <v>66.19</v>
      </c>
      <c r="P7" s="24">
        <v>0.86</v>
      </c>
      <c r="Q7" s="24">
        <v>62.19</v>
      </c>
      <c r="R7" s="24">
        <v>2219</v>
      </c>
      <c r="S7" s="24">
        <v>1173543</v>
      </c>
      <c r="T7" s="24">
        <v>906.69</v>
      </c>
      <c r="U7" s="24">
        <v>1294.32</v>
      </c>
      <c r="V7" s="24">
        <v>10098</v>
      </c>
      <c r="W7" s="24">
        <v>3.44</v>
      </c>
      <c r="X7" s="24">
        <v>2935.47</v>
      </c>
      <c r="Y7" s="24">
        <v>99.97</v>
      </c>
      <c r="Z7" s="24">
        <v>100</v>
      </c>
      <c r="AA7" s="24">
        <v>99.99</v>
      </c>
      <c r="AB7" s="24">
        <v>100</v>
      </c>
      <c r="AC7" s="24">
        <v>100.01</v>
      </c>
      <c r="AD7" s="24">
        <v>106.37</v>
      </c>
      <c r="AE7" s="24">
        <v>106.07</v>
      </c>
      <c r="AF7" s="24">
        <v>105.5</v>
      </c>
      <c r="AG7" s="24">
        <v>106.35</v>
      </c>
      <c r="AH7" s="24">
        <v>103.04</v>
      </c>
      <c r="AI7" s="24">
        <v>104.3</v>
      </c>
      <c r="AJ7" s="24">
        <v>0</v>
      </c>
      <c r="AK7" s="24">
        <v>0</v>
      </c>
      <c r="AL7" s="24">
        <v>0</v>
      </c>
      <c r="AM7" s="24">
        <v>0</v>
      </c>
      <c r="AN7" s="24">
        <v>0</v>
      </c>
      <c r="AO7" s="24">
        <v>139.02000000000001</v>
      </c>
      <c r="AP7" s="24">
        <v>132.04</v>
      </c>
      <c r="AQ7" s="24">
        <v>145.43</v>
      </c>
      <c r="AR7" s="24">
        <v>129.88999999999999</v>
      </c>
      <c r="AS7" s="24">
        <v>100.31</v>
      </c>
      <c r="AT7" s="24">
        <v>102.74</v>
      </c>
      <c r="AU7" s="24">
        <v>43.38</v>
      </c>
      <c r="AV7" s="24">
        <v>37.08</v>
      </c>
      <c r="AW7" s="24">
        <v>36.07</v>
      </c>
      <c r="AX7" s="24">
        <v>40.409999999999997</v>
      </c>
      <c r="AY7" s="24">
        <v>46.75</v>
      </c>
      <c r="AZ7" s="24">
        <v>29.13</v>
      </c>
      <c r="BA7" s="24">
        <v>35.69</v>
      </c>
      <c r="BB7" s="24">
        <v>38.4</v>
      </c>
      <c r="BC7" s="24">
        <v>44.04</v>
      </c>
      <c r="BD7" s="24">
        <v>41.03</v>
      </c>
      <c r="BE7" s="24">
        <v>47.19</v>
      </c>
      <c r="BF7" s="24">
        <v>5124.24</v>
      </c>
      <c r="BG7" s="24">
        <v>5265.5</v>
      </c>
      <c r="BH7" s="24">
        <v>5220.55</v>
      </c>
      <c r="BI7" s="24">
        <v>5091.29</v>
      </c>
      <c r="BJ7" s="24">
        <v>4694.26</v>
      </c>
      <c r="BK7" s="24">
        <v>867.83</v>
      </c>
      <c r="BL7" s="24">
        <v>791.76</v>
      </c>
      <c r="BM7" s="24">
        <v>900.82</v>
      </c>
      <c r="BN7" s="24">
        <v>839.21</v>
      </c>
      <c r="BO7" s="24">
        <v>796.8</v>
      </c>
      <c r="BP7" s="24">
        <v>798.1</v>
      </c>
      <c r="BQ7" s="24">
        <v>45.55</v>
      </c>
      <c r="BR7" s="24">
        <v>46.09</v>
      </c>
      <c r="BS7" s="24">
        <v>44.76</v>
      </c>
      <c r="BT7" s="24">
        <v>43.15</v>
      </c>
      <c r="BU7" s="24">
        <v>41.61</v>
      </c>
      <c r="BV7" s="24">
        <v>57.08</v>
      </c>
      <c r="BW7" s="24">
        <v>56.26</v>
      </c>
      <c r="BX7" s="24">
        <v>52.94</v>
      </c>
      <c r="BY7" s="24">
        <v>52.05</v>
      </c>
      <c r="BZ7" s="24">
        <v>58.41</v>
      </c>
      <c r="CA7" s="24">
        <v>54.51</v>
      </c>
      <c r="CB7" s="24">
        <v>298.39</v>
      </c>
      <c r="CC7" s="24">
        <v>291.64</v>
      </c>
      <c r="CD7" s="24">
        <v>296.79000000000002</v>
      </c>
      <c r="CE7" s="24">
        <v>308.83</v>
      </c>
      <c r="CF7" s="24">
        <v>326.66000000000003</v>
      </c>
      <c r="CG7" s="24">
        <v>274.99</v>
      </c>
      <c r="CH7" s="24">
        <v>282.08999999999997</v>
      </c>
      <c r="CI7" s="24">
        <v>303.27999999999997</v>
      </c>
      <c r="CJ7" s="24">
        <v>301.86</v>
      </c>
      <c r="CK7" s="24">
        <v>267.33999999999997</v>
      </c>
      <c r="CL7" s="24">
        <v>286.33</v>
      </c>
      <c r="CM7" s="24">
        <v>65.540000000000006</v>
      </c>
      <c r="CN7" s="24">
        <v>61.9</v>
      </c>
      <c r="CO7" s="24">
        <v>54.27</v>
      </c>
      <c r="CP7" s="24">
        <v>55.62</v>
      </c>
      <c r="CQ7" s="24">
        <v>57.42</v>
      </c>
      <c r="CR7" s="24">
        <v>54.83</v>
      </c>
      <c r="CS7" s="24">
        <v>66.53</v>
      </c>
      <c r="CT7" s="24">
        <v>52.35</v>
      </c>
      <c r="CU7" s="24">
        <v>46.25</v>
      </c>
      <c r="CV7" s="24">
        <v>52.34</v>
      </c>
      <c r="CW7" s="24">
        <v>49.92</v>
      </c>
      <c r="CX7" s="24">
        <v>84.27</v>
      </c>
      <c r="CY7" s="24">
        <v>83.83</v>
      </c>
      <c r="CZ7" s="24">
        <v>83.55</v>
      </c>
      <c r="DA7" s="24">
        <v>83.46</v>
      </c>
      <c r="DB7" s="24">
        <v>84.33</v>
      </c>
      <c r="DC7" s="24">
        <v>84.7</v>
      </c>
      <c r="DD7" s="24">
        <v>84.67</v>
      </c>
      <c r="DE7" s="24">
        <v>84.39</v>
      </c>
      <c r="DF7" s="24">
        <v>83.96</v>
      </c>
      <c r="DG7" s="24">
        <v>90.05</v>
      </c>
      <c r="DH7" s="24">
        <v>87.8</v>
      </c>
      <c r="DI7" s="24">
        <v>31.44</v>
      </c>
      <c r="DJ7" s="24">
        <v>32.93</v>
      </c>
      <c r="DK7" s="24">
        <v>34.950000000000003</v>
      </c>
      <c r="DL7" s="24">
        <v>36.99</v>
      </c>
      <c r="DM7" s="24">
        <v>39.06</v>
      </c>
      <c r="DN7" s="24">
        <v>20.34</v>
      </c>
      <c r="DO7" s="24">
        <v>21.85</v>
      </c>
      <c r="DP7" s="24">
        <v>25.19</v>
      </c>
      <c r="DQ7" s="24">
        <v>25.46</v>
      </c>
      <c r="DR7" s="24">
        <v>30.49</v>
      </c>
      <c r="DS7" s="24">
        <v>28.46</v>
      </c>
      <c r="DT7" s="24">
        <v>0</v>
      </c>
      <c r="DU7" s="24">
        <v>0</v>
      </c>
      <c r="DV7" s="24">
        <v>0</v>
      </c>
      <c r="DW7" s="24">
        <v>0</v>
      </c>
      <c r="DX7" s="24">
        <v>0</v>
      </c>
      <c r="DY7" s="24">
        <v>0</v>
      </c>
      <c r="DZ7" s="24">
        <v>0</v>
      </c>
      <c r="EA7" s="24">
        <v>0</v>
      </c>
      <c r="EB7" s="24">
        <v>0.19</v>
      </c>
      <c r="EC7" s="24">
        <v>0.05</v>
      </c>
      <c r="ED7" s="24">
        <v>0.03</v>
      </c>
      <c r="EE7" s="24">
        <v>0</v>
      </c>
      <c r="EF7" s="24">
        <v>0</v>
      </c>
      <c r="EG7" s="24">
        <v>0</v>
      </c>
      <c r="EH7" s="24">
        <v>0</v>
      </c>
      <c r="EI7" s="24">
        <v>0</v>
      </c>
      <c r="EJ7" s="24">
        <v>0.25</v>
      </c>
      <c r="EK7" s="24">
        <v>0.05</v>
      </c>
      <c r="EL7" s="24">
        <v>0.03</v>
      </c>
      <c r="EM7" s="24">
        <v>0.03</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110</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2025-12-23T06:22:41Z</dcterms:created>
  <dcterms:modified xsi:type="dcterms:W3CDTF">2026-02-03T01:21:16Z</dcterms:modified>
</cp:coreProperties>
</file>