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7B4DFD62-056E-43D4-AB62-061BB1704EB0}" revIDLastSave="0" xr10:uidLastSave="{00000000-0000-0000-0000-000000000000}"/>
  <workbookProtection lockStructure="1" workbookAlgorithmName="SHA-512" workbookHashValue="bBmdavARaZjKYOQnJRPnewTzFjWmDHwiiMPB0KWJdAsi8oxBeH+CrQ93ZUcRK5I9rnFNnc3kk/AAs2Zcya3fNQ==" workbookSaltValue="ofAnF6+JVisRRQgzy0aA5g==" workbookSpinCount="100000"/>
  <bookViews>
    <workbookView xr2:uid="{00000000-000D-0000-FFFF-FFFF00000000}" windowHeight="25416" windowWidth="46296" xWindow="-108" yWindow="-108"/>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G85" i="4"/>
  <c r="F85" i="4"/>
  <c r="E85" i="4"/>
  <c r="AT10"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<sst xmlns="http://schemas.openxmlformats.org/spreadsheetml/2006/main" count="231" uniqueCount="115">
  <si>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</si>
  <si>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</si>
  <si>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</si>
  <si>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</si>
  <si>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</si>
  <si>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</si>
  <si>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</si>
  <si>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</si>
  <si>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</si>
  <si>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</si>
  <si>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</si>
  <si>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</si>
  <si>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</si>
  <si>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</si>
  <si>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</si>
  <si>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</si>
  <si>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</si>
  <si>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</si>
  <si>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</si>
  <si>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</si>
  <si>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</si>
  <si>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</si>
  <si>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</si>
  <si>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</si>
  <si>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</si>
  <si>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</si>
  <si>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</si>
  <si>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</si>
  <si>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</si>
  <si>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</si>
  <si>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</si>
  <si>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</si>
  <si>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</si>
  <si>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</si>
  <si>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</si>
  <si>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</si>
  <si>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</si>
  <si>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</si>
  <si>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</si>
  <si>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</si>
  <si>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</si>
  <si>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</si>
  <si>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</si>
  <si>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</si>
  <si>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</si>
  <si>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</si>
  <si>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</si>
  <si>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</si>
  <si>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</si>
  <si>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</si>
  <si>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</si>
  <si>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</si>
  <si>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</si>
  <si>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</si>
  <si>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</si>
  <si>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</si>
  <si>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</si>
  <si>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</si>
  <si>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</si>
  <si>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</si>
  <si>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</si>
  <si>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</si>
  <si>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</si>
  <si>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</si>
  <si>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</si>
  <si>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</si>
  <si>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</si>
  <si>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</si>
  <si>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</si>
  <si>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</si>
  <si>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</si>
  <si>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</si>
  <si>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</si>
  <si>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</si>
  <si>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</si>
  <si>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</si>
  <si>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</si>
  <si>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</si>
  <si>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</si>
  <si>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</si>
  <si>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</si>
  <si>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</si>
  <si>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</si>
  <si>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</si>
  <si>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</si>
  <si>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</si>
  <si>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</si>
  <si>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</si>
  <si>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</si>
  <si>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</si>
  <si>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</si>
  <si>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</si>
  <si>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</si>
  <si>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</si>
  <si>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</si>
  <si>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</si>
  <si>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</si>
  <si>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</si>
  <si>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</si>
  <si>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</si>
  <si>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</si>
  <si>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</si>
  <si>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</si>
  <si>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</si>
  <si>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</si>
  <si>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</si>
  <si>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</si>
  <si>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</si>
  <si>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</si>
  <si>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</si>
  <si>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</si>
  <si>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</si>
  <si>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100％を超えており、収支は黒字で推移しています。
②累積欠損比率
　累積欠損金が生じていないため、0％となっています。
③流動比率
　100％を下回っていますが、流動負債の約8割は企業債であり、償還に係る資金は下水道使用料等から確保することができるため、支払能力に問題はありません。
④企業債残高対事業規模比率
　未整備地区の解消のため、平成10年代半ばまで集中的に整備を行い企業債残高が増加したことにより、類似団体の平均値を上回っていますが、減少傾向にあります。
⑤経費回収率
　100％を超えています。
⑥汚水処理原価
　減価償却費や支払利息等の資本費が集中的な整備により高くなったため、類似団体の平均値を上回っています。
⑦施設利用率
　類似団体の平均値を上回っており、施設の有効利用が図られています。
⑧水洗化率
　類似団体の平均値を下回っていますが、水洗化の向上に努め、毎年上昇しています。</t>
    <phoneticPr fontId="4"/>
  </si>
  <si>
    <t>①有形固定資産減価償却率
　類似団体の平均値を下回っていますが、有形固定資産の帳簿価格に対する減価償却累計額は毎年増加しており、更新時期を迎える資産が増加しています。
②管渠老朽化率
　類似団体の平均値を下回っており、耐用年数を経過した管きょは比較的少ない状況ですが、更新時期を迎える管きょが増加しています。
③管渠改善率
　類似団体の平均値を下回っています。</t>
    <phoneticPr fontId="4"/>
  </si>
  <si>
    <t>　近年、物価高騰等により営業費用が増大していますが、効率的な経営に努めてきた結果、経常収支比率・累積欠損金比率・経費回収率等を指標とする経営の健全性は保たれています。
　また、施設や管きょの老朽化が進んでおり、今後改築等の費用が増加することが見込まれる一方で、人口減による下水道使用料の減少が見込まれます。
　これらを踏まえ、中期経営プラン（令和6年度～令和9年度）に基づき、老朽化対策等に重点を置いた整備計画とその裏付けとなる経営計画を着実に実行し、健全で効率的な運営に引き続き努めていきます。
　さらに、技術面・経営面の職員能力向上に向けた研修を実施するなど、組織全体で人材育成と技術継承に取り組み、下水道施設の整備・維持管理を安定して担える体制づくりを進めていきます。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</si>
</sst>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0.32</c:v>
                </c:pt>
                <c:pt idx="2">
                  <c:v>0.28999999999999998</c:v>
                </c:pt>
                <c:pt idx="3">
                  <c:v>0.3</c:v>
                </c:pt>
                <c:pt idx="4">
                  <c:v>0.28000000000000003</c:v>
                </c:pt>
              </c:numCache>
            </c:numRef>
          </c:val>
          <c:extLst>
            <c:ext xmlns:c16="http://schemas.microsoft.com/office/drawing/2014/chart" uri="{C3380CC4-5D6E-409C-BE32-E72D297353CC}">
              <c16:uniqueId val="{00000000-9EC7-4CEB-8E47-2B81C24973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9EC7-4CEB-8E47-2B81C24973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63.02</c:v>
                </c:pt>
                <c:pt idx="1">
                  <c:v>63.28</c:v>
                </c:pt>
                <c:pt idx="2">
                  <c:v>62.96</c:v>
                </c:pt>
                <c:pt idx="3">
                  <c:v>62.31</c:v>
                </c:pt>
                <c:pt idx="4">
                  <c:v>63.24</c:v>
                </c:pt>
              </c:numCache>
            </c:numRef>
          </c:val>
          <c:extLst>
            <c:ext xmlns:c16="http://schemas.microsoft.com/office/drawing/2014/chart" uri="{C3380CC4-5D6E-409C-BE32-E72D297353CC}">
              <c16:uniqueId val="{00000000-E8A6-4E4B-ACBB-26BC9AB127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8A6-4E4B-ACBB-26BC9AB127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98.25</c:v>
                </c:pt>
                <c:pt idx="1">
                  <c:v>98.81</c:v>
                </c:pt>
                <c:pt idx="2">
                  <c:v>98.89</c:v>
                </c:pt>
                <c:pt idx="3">
                  <c:v>98.95</c:v>
                </c:pt>
                <c:pt idx="4">
                  <c:v>99.07</c:v>
                </c:pt>
              </c:numCache>
            </c:numRef>
          </c:val>
          <c:extLst>
            <c:ext xmlns:c16="http://schemas.microsoft.com/office/drawing/2014/chart" uri="{C3380CC4-5D6E-409C-BE32-E72D297353CC}">
              <c16:uniqueId val="{00000000-C692-4F6C-B0F9-F62153AC02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C692-4F6C-B0F9-F62153AC02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102.96</c:v>
                </c:pt>
                <c:pt idx="1">
                  <c:v>102.55</c:v>
                </c:pt>
                <c:pt idx="2">
                  <c:v>101.1</c:v>
                </c:pt>
                <c:pt idx="3">
                  <c:v>101.38</c:v>
                </c:pt>
                <c:pt idx="4">
                  <c:v>102.31</c:v>
                </c:pt>
              </c:numCache>
            </c:numRef>
          </c:val>
          <c:extLst>
            <c:ext xmlns:c16="http://schemas.microsoft.com/office/drawing/2014/chart" uri="{C3380CC4-5D6E-409C-BE32-E72D297353CC}">
              <c16:uniqueId val="{00000000-5544-46E1-9BFD-FCA168C727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5544-46E1-9BFD-FCA168C727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46.25</c:v>
                </c:pt>
                <c:pt idx="1">
                  <c:v>47.27</c:v>
                </c:pt>
                <c:pt idx="2">
                  <c:v>48.63</c:v>
                </c:pt>
                <c:pt idx="3">
                  <c:v>50.06</c:v>
                </c:pt>
                <c:pt idx="4">
                  <c:v>51.33</c:v>
                </c:pt>
              </c:numCache>
            </c:numRef>
          </c:val>
          <c:extLst>
            <c:ext xmlns:c16="http://schemas.microsoft.com/office/drawing/2014/chart" uri="{C3380CC4-5D6E-409C-BE32-E72D297353CC}">
              <c16:uniqueId val="{00000000-802B-471D-AC08-15F69F4F78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802B-471D-AC08-15F69F4F78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8.17</c:v>
                </c:pt>
                <c:pt idx="1">
                  <c:v>8.59</c:v>
                </c:pt>
                <c:pt idx="2">
                  <c:v>9.7100000000000009</c:v>
                </c:pt>
                <c:pt idx="3">
                  <c:v>10.59</c:v>
                </c:pt>
                <c:pt idx="4">
                  <c:v>11.69</c:v>
                </c:pt>
              </c:numCache>
            </c:numRef>
          </c:val>
          <c:extLst>
            <c:ext xmlns:c16="http://schemas.microsoft.com/office/drawing/2014/chart" uri="{C3380CC4-5D6E-409C-BE32-E72D297353CC}">
              <c16:uniqueId val="{00000000-1AB8-4227-A41B-29C489ADCA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1AB8-4227-A41B-29C489ADCA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79-45A0-8FF9-A532DD970B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9579-45A0-8FF9-A532DD970B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23.87</c:v>
                </c:pt>
                <c:pt idx="1">
                  <c:v>19.84</c:v>
                </c:pt>
                <c:pt idx="2">
                  <c:v>19.5</c:v>
                </c:pt>
                <c:pt idx="3">
                  <c:v>23.91</c:v>
                </c:pt>
                <c:pt idx="4">
                  <c:v>20.28</c:v>
                </c:pt>
              </c:numCache>
            </c:numRef>
          </c:val>
          <c:extLst>
            <c:ext xmlns:c16="http://schemas.microsoft.com/office/drawing/2014/chart" uri="{C3380CC4-5D6E-409C-BE32-E72D297353CC}">
              <c16:uniqueId val="{00000000-2ADD-4CBB-91B4-1BA302BF14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2ADD-4CBB-91B4-1BA302BF14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1054.96</c:v>
                </c:pt>
                <c:pt idx="1">
                  <c:v>993.13</c:v>
                </c:pt>
                <c:pt idx="2">
                  <c:v>955.08</c:v>
                </c:pt>
                <c:pt idx="3">
                  <c:v>885.94</c:v>
                </c:pt>
                <c:pt idx="4">
                  <c:v>889.17</c:v>
                </c:pt>
              </c:numCache>
            </c:numRef>
          </c:val>
          <c:extLst>
            <c:ext xmlns:c16="http://schemas.microsoft.com/office/drawing/2014/chart" uri="{C3380CC4-5D6E-409C-BE32-E72D297353CC}">
              <c16:uniqueId val="{00000000-D95A-4BA4-AE21-BF39E897D8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D95A-4BA4-AE21-BF39E897D8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110.02</c:v>
                </c:pt>
                <c:pt idx="1">
                  <c:v>111.55</c:v>
                </c:pt>
                <c:pt idx="2">
                  <c:v>107.76</c:v>
                </c:pt>
                <c:pt idx="3">
                  <c:v>108.36</c:v>
                </c:pt>
                <c:pt idx="4">
                  <c:v>109.49</c:v>
                </c:pt>
              </c:numCache>
            </c:numRef>
          </c:val>
          <c:extLst>
            <c:ext xmlns:c16="http://schemas.microsoft.com/office/drawing/2014/chart" uri="{C3380CC4-5D6E-409C-BE32-E72D297353CC}">
              <c16:uniqueId val="{00000000-09C0-41AD-93A3-6008A7CE48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09C0-41AD-93A3-6008A7CE48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144.72999999999999</c:v>
                </c:pt>
                <c:pt idx="1">
                  <c:v>142.76</c:v>
                </c:pt>
                <c:pt idx="2">
                  <c:v>148.19999999999999</c:v>
                </c:pt>
                <c:pt idx="3">
                  <c:v>148.49</c:v>
                </c:pt>
                <c:pt idx="4">
                  <c:v>147.6</c:v>
                </c:pt>
              </c:numCache>
            </c:numRef>
          </c:val>
          <c:extLst>
            <c:ext xmlns:c16="http://schemas.microsoft.com/office/drawing/2014/chart" uri="{C3380CC4-5D6E-409C-BE32-E72D297353CC}">
              <c16:uniqueId val="{00000000-4E78-4F2B-BCD8-4BA95F67B7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4E78-4F2B-BCD8-4BA95F67B7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非設置</v>
      </c>
      <c r="AE8" s="65"/>
      <c r="AF8" s="65"/>
      <c r="AG8" s="65"/>
      <c r="AH8" s="65"/>
      <c r="AI8" s="65"/>
      <c r="AJ8" s="65"/>
      <c r="AK8" s="3"/>
      <c r="AL8" s="44">
        <f>データ!S6</f>
        <v>1173543</v>
      </c>
      <c r="AM8" s="44"/>
      <c r="AN8" s="44"/>
      <c r="AO8" s="44"/>
      <c r="AP8" s="44"/>
      <c r="AQ8" s="44"/>
      <c r="AR8" s="44"/>
      <c r="AS8" s="44"/>
      <c r="AT8" s="45">
        <f>データ!T6</f>
        <v>906.69</v>
      </c>
      <c r="AU8" s="45"/>
      <c r="AV8" s="45"/>
      <c r="AW8" s="45"/>
      <c r="AX8" s="45"/>
      <c r="AY8" s="45"/>
      <c r="AZ8" s="45"/>
      <c r="BA8" s="45"/>
      <c r="BB8" s="45">
        <f>データ!U6</f>
        <v>1294.32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52.74</v>
      </c>
      <c r="J10" s="45"/>
      <c r="K10" s="45"/>
      <c r="L10" s="45"/>
      <c r="M10" s="45"/>
      <c r="N10" s="45"/>
      <c r="O10" s="45"/>
      <c r="P10" s="45">
        <f>データ!P6</f>
        <v>95.45</v>
      </c>
      <c r="Q10" s="45"/>
      <c r="R10" s="45"/>
      <c r="S10" s="45"/>
      <c r="T10" s="45"/>
      <c r="U10" s="45"/>
      <c r="V10" s="45"/>
      <c r="W10" s="45">
        <f>データ!Q6</f>
        <v>82.68</v>
      </c>
      <c r="X10" s="45"/>
      <c r="Y10" s="45"/>
      <c r="Z10" s="45"/>
      <c r="AA10" s="45"/>
      <c r="AB10" s="45"/>
      <c r="AC10" s="45"/>
      <c r="AD10" s="44">
        <f>データ!R6</f>
        <v>2260</v>
      </c>
      <c r="AE10" s="44"/>
      <c r="AF10" s="44"/>
      <c r="AG10" s="44"/>
      <c r="AH10" s="44"/>
      <c r="AI10" s="44"/>
      <c r="AJ10" s="44"/>
      <c r="AK10" s="2"/>
      <c r="AL10" s="44">
        <f>データ!V6</f>
        <v>1117080</v>
      </c>
      <c r="AM10" s="44"/>
      <c r="AN10" s="44"/>
      <c r="AO10" s="44"/>
      <c r="AP10" s="44"/>
      <c r="AQ10" s="44"/>
      <c r="AR10" s="44"/>
      <c r="AS10" s="44"/>
      <c r="AT10" s="45">
        <f>データ!W6</f>
        <v>143.33000000000001</v>
      </c>
      <c r="AU10" s="45"/>
      <c r="AV10" s="45"/>
      <c r="AW10" s="45"/>
      <c r="AX10" s="45"/>
      <c r="AY10" s="45"/>
      <c r="AZ10" s="45"/>
      <c r="BA10" s="45"/>
      <c r="BB10" s="45">
        <f>データ!X6</f>
        <v>7793.76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RFAuYLEcK1RFEoJiLE8ILKIhpCuY3/nXNv7W1YbLqt12HYLWlZqyDwA68JMrNvZMAEbdWAUFKiAiR+g/EE9Wg==" saltValue="9pU59XDzrUXP1S7moSkE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341002</v>
      </c>
      <c r="D6" s="19">
        <f t="shared" si="3"/>
        <v>46</v>
      </c>
      <c r="E6" s="19">
        <f t="shared" si="3"/>
        <v>17</v>
      </c>
      <c r="F6" s="19">
        <f t="shared" si="3"/>
        <v>1</v>
      </c>
      <c r="G6" s="19">
        <f t="shared" si="3"/>
        <v>0</v>
      </c>
      <c r="H6" s="19" t="str">
        <f t="shared" si="3"/>
        <v>広島県　広島市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52.74</v>
      </c>
      <c r="P6" s="20">
        <f t="shared" si="3"/>
        <v>95.45</v>
      </c>
      <c r="Q6" s="20">
        <f t="shared" si="3"/>
        <v>82.68</v>
      </c>
      <c r="R6" s="20">
        <f t="shared" si="3"/>
        <v>2260</v>
      </c>
      <c r="S6" s="20">
        <f t="shared" si="3"/>
        <v>1173543</v>
      </c>
      <c r="T6" s="20">
        <f t="shared" si="3"/>
        <v>906.69</v>
      </c>
      <c r="U6" s="20">
        <f t="shared" si="3"/>
        <v>1294.32</v>
      </c>
      <c r="V6" s="20">
        <f t="shared" si="3"/>
        <v>1117080</v>
      </c>
      <c r="W6" s="20">
        <f t="shared" si="3"/>
        <v>143.33000000000001</v>
      </c>
      <c r="X6" s="20">
        <f t="shared" si="3"/>
        <v>7793.76</v>
      </c>
      <c r="Y6" s="21">
        <f>IF(Y7="",NA(),Y7)</f>
        <v>102.96</v>
      </c>
      <c r="Z6" s="21">
        <f t="shared" ref="Z6:AH6" si="4">IF(Z7="",NA(),Z7)</f>
        <v>102.55</v>
      </c>
      <c r="AA6" s="21">
        <f t="shared" si="4"/>
        <v>101.1</v>
      </c>
      <c r="AB6" s="21">
        <f t="shared" si="4"/>
        <v>101.38</v>
      </c>
      <c r="AC6" s="21">
        <f t="shared" si="4"/>
        <v>102.31</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23.87</v>
      </c>
      <c r="AV6" s="21">
        <f t="shared" ref="AV6:BD6" si="6">IF(AV7="",NA(),AV7)</f>
        <v>19.84</v>
      </c>
      <c r="AW6" s="21">
        <f t="shared" si="6"/>
        <v>19.5</v>
      </c>
      <c r="AX6" s="21">
        <f t="shared" si="6"/>
        <v>23.91</v>
      </c>
      <c r="AY6" s="21">
        <f t="shared" si="6"/>
        <v>20.28</v>
      </c>
      <c r="AZ6" s="21">
        <f t="shared" si="6"/>
        <v>71.39</v>
      </c>
      <c r="BA6" s="21">
        <f t="shared" si="6"/>
        <v>74.09</v>
      </c>
      <c r="BB6" s="21">
        <f t="shared" si="6"/>
        <v>71.900000000000006</v>
      </c>
      <c r="BC6" s="21">
        <f t="shared" si="6"/>
        <v>73.75</v>
      </c>
      <c r="BD6" s="21">
        <f t="shared" si="6"/>
        <v>77.47</v>
      </c>
      <c r="BE6" s="20" t="str">
        <f>IF(BE7="","",IF(BE7="-","【-】","【"&amp;SUBSTITUTE(TEXT(BE7,"#,##0.00"),"-","△")&amp;"】"))</f>
        <v>【82.75】</v>
      </c>
      <c r="BF6" s="21">
        <f>IF(BF7="",NA(),BF7)</f>
        <v>1054.96</v>
      </c>
      <c r="BG6" s="21">
        <f t="shared" ref="BG6:BO6" si="7">IF(BG7="",NA(),BG7)</f>
        <v>993.13</v>
      </c>
      <c r="BH6" s="21">
        <f t="shared" si="7"/>
        <v>955.08</v>
      </c>
      <c r="BI6" s="21">
        <f t="shared" si="7"/>
        <v>885.94</v>
      </c>
      <c r="BJ6" s="21">
        <f t="shared" si="7"/>
        <v>889.17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110.02</v>
      </c>
      <c r="BR6" s="21">
        <f t="shared" ref="BR6:BZ6" si="8">IF(BR7="",NA(),BR7)</f>
        <v>111.55</v>
      </c>
      <c r="BS6" s="21">
        <f t="shared" si="8"/>
        <v>107.76</v>
      </c>
      <c r="BT6" s="21">
        <f t="shared" si="8"/>
        <v>108.36</v>
      </c>
      <c r="BU6" s="21">
        <f t="shared" si="8"/>
        <v>109.49</v>
      </c>
      <c r="BV6" s="21">
        <f t="shared" si="8"/>
        <v>105.67</v>
      </c>
      <c r="BW6" s="21">
        <f t="shared" si="8"/>
        <v>105.37</v>
      </c>
      <c r="BX6" s="21">
        <f t="shared" si="8"/>
        <v>99.93</v>
      </c>
      <c r="BY6" s="21">
        <f t="shared" si="8"/>
        <v>100.14</v>
      </c>
      <c r="BZ6" s="21">
        <f t="shared" si="8"/>
        <v>100.02</v>
      </c>
      <c r="CA6" s="20" t="str">
        <f>IF(CA7="","",IF(CA7="-","【-】","【"&amp;SUBSTITUTE(TEXT(CA7,"#,##0.00"),"-","△")&amp;"】"))</f>
        <v>【97.94】</v>
      </c>
      <c r="CB6" s="21">
        <f>IF(CB7="",NA(),CB7)</f>
        <v>144.72999999999999</v>
      </c>
      <c r="CC6" s="21">
        <f t="shared" ref="CC6:CK6" si="9">IF(CC7="",NA(),CC7)</f>
        <v>142.76</v>
      </c>
      <c r="CD6" s="21">
        <f t="shared" si="9"/>
        <v>148.19999999999999</v>
      </c>
      <c r="CE6" s="21">
        <f t="shared" si="9"/>
        <v>148.49</v>
      </c>
      <c r="CF6" s="21">
        <f t="shared" si="9"/>
        <v>147.6</v>
      </c>
      <c r="CG6" s="21">
        <f t="shared" si="9"/>
        <v>118.72</v>
      </c>
      <c r="CH6" s="21">
        <f t="shared" si="9"/>
        <v>120.5</v>
      </c>
      <c r="CI6" s="21">
        <f t="shared" si="9"/>
        <v>127.3</v>
      </c>
      <c r="CJ6" s="21">
        <f t="shared" si="9"/>
        <v>126.99</v>
      </c>
      <c r="CK6" s="21">
        <f t="shared" si="9"/>
        <v>130.54</v>
      </c>
      <c r="CL6" s="20" t="str">
        <f>IF(CL7="","",IF(CL7="-","【-】","【"&amp;SUBSTITUTE(TEXT(CL7,"#,##0.00"),"-","△")&amp;"】"))</f>
        <v>【140.98】</v>
      </c>
      <c r="CM6" s="21">
        <f>IF(CM7="",NA(),CM7)</f>
        <v>63.02</v>
      </c>
      <c r="CN6" s="21">
        <f t="shared" ref="CN6:CV6" si="10">IF(CN7="",NA(),CN7)</f>
        <v>63.28</v>
      </c>
      <c r="CO6" s="21">
        <f t="shared" si="10"/>
        <v>62.96</v>
      </c>
      <c r="CP6" s="21">
        <f t="shared" si="10"/>
        <v>62.31</v>
      </c>
      <c r="CQ6" s="21">
        <f t="shared" si="10"/>
        <v>63.24</v>
      </c>
      <c r="CR6" s="21">
        <f t="shared" si="10"/>
        <v>58.16</v>
      </c>
      <c r="CS6" s="21">
        <f t="shared" si="10"/>
        <v>58.91</v>
      </c>
      <c r="CT6" s="21">
        <f t="shared" si="10"/>
        <v>58.31</v>
      </c>
      <c r="CU6" s="21">
        <f t="shared" si="10"/>
        <v>57.8</v>
      </c>
      <c r="CV6" s="21">
        <f t="shared" si="10"/>
        <v>59.34</v>
      </c>
      <c r="CW6" s="20" t="str">
        <f>IF(CW7="","",IF(CW7="-","【-】","【"&amp;SUBSTITUTE(TEXT(CW7,"#,##0.00"),"-","△")&amp;"】"))</f>
        <v>【60.13】</v>
      </c>
      <c r="CX6" s="21">
        <f>IF(CX7="",NA(),CX7)</f>
        <v>98.25</v>
      </c>
      <c r="CY6" s="21">
        <f t="shared" ref="CY6:DG6" si="11">IF(CY7="",NA(),CY7)</f>
        <v>98.81</v>
      </c>
      <c r="CZ6" s="21">
        <f t="shared" si="11"/>
        <v>98.89</v>
      </c>
      <c r="DA6" s="21">
        <f t="shared" si="11"/>
        <v>98.95</v>
      </c>
      <c r="DB6" s="21">
        <f t="shared" si="11"/>
        <v>99.07</v>
      </c>
      <c r="DC6" s="21">
        <f t="shared" si="11"/>
        <v>99.1</v>
      </c>
      <c r="DD6" s="21">
        <f t="shared" si="11"/>
        <v>99.16</v>
      </c>
      <c r="DE6" s="21">
        <f t="shared" si="11"/>
        <v>99.21</v>
      </c>
      <c r="DF6" s="21">
        <f t="shared" si="11"/>
        <v>99.25</v>
      </c>
      <c r="DG6" s="21">
        <f t="shared" si="11"/>
        <v>99.29</v>
      </c>
      <c r="DH6" s="20" t="str">
        <f>IF(DH7="","",IF(DH7="-","【-】","【"&amp;SUBSTITUTE(TEXT(DH7,"#,##0.00"),"-","△")&amp;"】"))</f>
        <v>【96.00】</v>
      </c>
      <c r="DI6" s="21">
        <f>IF(DI7="",NA(),DI7)</f>
        <v>46.25</v>
      </c>
      <c r="DJ6" s="21">
        <f t="shared" ref="DJ6:DR6" si="12">IF(DJ7="",NA(),DJ7)</f>
        <v>47.27</v>
      </c>
      <c r="DK6" s="21">
        <f t="shared" si="12"/>
        <v>48.63</v>
      </c>
      <c r="DL6" s="21">
        <f t="shared" si="12"/>
        <v>50.06</v>
      </c>
      <c r="DM6" s="21">
        <f t="shared" si="12"/>
        <v>51.33</v>
      </c>
      <c r="DN6" s="21">
        <f t="shared" si="12"/>
        <v>49.35</v>
      </c>
      <c r="DO6" s="21">
        <f t="shared" si="12"/>
        <v>50.38</v>
      </c>
      <c r="DP6" s="21">
        <f t="shared" si="12"/>
        <v>51.54</v>
      </c>
      <c r="DQ6" s="21">
        <f t="shared" si="12"/>
        <v>52.5</v>
      </c>
      <c r="DR6" s="21">
        <f t="shared" si="12"/>
        <v>53.36</v>
      </c>
      <c r="DS6" s="20" t="str">
        <f>IF(DS7="","",IF(DS7="-","【-】","【"&amp;SUBSTITUTE(TEXT(DS7,"#,##0.00"),"-","△")&amp;"】"))</f>
        <v>【42.20】</v>
      </c>
      <c r="DT6" s="21">
        <f>IF(DT7="",NA(),DT7)</f>
        <v>8.17</v>
      </c>
      <c r="DU6" s="21">
        <f t="shared" ref="DU6:EC6" si="13">IF(DU7="",NA(),DU7)</f>
        <v>8.59</v>
      </c>
      <c r="DV6" s="21">
        <f t="shared" si="13"/>
        <v>9.7100000000000009</v>
      </c>
      <c r="DW6" s="21">
        <f t="shared" si="13"/>
        <v>10.59</v>
      </c>
      <c r="DX6" s="21">
        <f t="shared" si="13"/>
        <v>11.69</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v>
      </c>
      <c r="EF6" s="21">
        <f t="shared" ref="EF6:EN6" si="14">IF(EF7="",NA(),EF7)</f>
        <v>0.32</v>
      </c>
      <c r="EG6" s="21">
        <f t="shared" si="14"/>
        <v>0.28999999999999998</v>
      </c>
      <c r="EH6" s="21">
        <f t="shared" si="14"/>
        <v>0.3</v>
      </c>
      <c r="EI6" s="21">
        <f t="shared" si="14"/>
        <v>0.28000000000000003</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341002</v>
      </c>
      <c r="D7" s="23">
        <v>46</v>
      </c>
      <c r="E7" s="23">
        <v>17</v>
      </c>
      <c r="F7" s="23">
        <v>1</v>
      </c>
      <c r="G7" s="23">
        <v>0</v>
      </c>
      <c r="H7" s="23" t="s">
        <v>95</v>
      </c>
      <c r="I7" s="23" t="s">
        <v>96</v>
      </c>
      <c r="J7" s="23" t="s">
        <v>97</v>
      </c>
      <c r="K7" s="23" t="s">
        <v>98</v>
      </c>
      <c r="L7" s="23" t="s">
        <v>99</v>
      </c>
      <c r="M7" s="23" t="s">
        <v>100</v>
      </c>
      <c r="N7" s="24" t="s">
        <v>101</v>
      </c>
      <c r="O7" s="24">
        <v>52.74</v>
      </c>
      <c r="P7" s="24">
        <v>95.45</v>
      </c>
      <c r="Q7" s="24">
        <v>82.68</v>
      </c>
      <c r="R7" s="24">
        <v>2260</v>
      </c>
      <c r="S7" s="24">
        <v>1173543</v>
      </c>
      <c r="T7" s="24">
        <v>906.69</v>
      </c>
      <c r="U7" s="24">
        <v>1294.32</v>
      </c>
      <c r="V7" s="24">
        <v>1117080</v>
      </c>
      <c r="W7" s="24">
        <v>143.33000000000001</v>
      </c>
      <c r="X7" s="24">
        <v>7793.76</v>
      </c>
      <c r="Y7" s="24">
        <v>102.96</v>
      </c>
      <c r="Z7" s="24">
        <v>102.55</v>
      </c>
      <c r="AA7" s="24">
        <v>101.1</v>
      </c>
      <c r="AB7" s="24">
        <v>101.38</v>
      </c>
      <c r="AC7" s="24">
        <v>102.31</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23.87</v>
      </c>
      <c r="AV7" s="24">
        <v>19.84</v>
      </c>
      <c r="AW7" s="24">
        <v>19.5</v>
      </c>
      <c r="AX7" s="24">
        <v>23.91</v>
      </c>
      <c r="AY7" s="24">
        <v>20.28</v>
      </c>
      <c r="AZ7" s="24">
        <v>71.39</v>
      </c>
      <c r="BA7" s="24">
        <v>74.09</v>
      </c>
      <c r="BB7" s="24">
        <v>71.900000000000006</v>
      </c>
      <c r="BC7" s="24">
        <v>73.75</v>
      </c>
      <c r="BD7" s="24">
        <v>77.47</v>
      </c>
      <c r="BE7" s="24">
        <v>82.75</v>
      </c>
      <c r="BF7" s="24">
        <v>1054.96</v>
      </c>
      <c r="BG7" s="24">
        <v>993.13</v>
      </c>
      <c r="BH7" s="24">
        <v>955.08</v>
      </c>
      <c r="BI7" s="24">
        <v>885.94</v>
      </c>
      <c r="BJ7" s="24">
        <v>889.17</v>
      </c>
      <c r="BK7" s="24">
        <v>551.04</v>
      </c>
      <c r="BL7" s="24">
        <v>523.58000000000004</v>
      </c>
      <c r="BM7" s="24">
        <v>508.99</v>
      </c>
      <c r="BN7" s="24">
        <v>497.17</v>
      </c>
      <c r="BO7" s="24">
        <v>479.62</v>
      </c>
      <c r="BP7" s="24">
        <v>602.55999999999995</v>
      </c>
      <c r="BQ7" s="24">
        <v>110.02</v>
      </c>
      <c r="BR7" s="24">
        <v>111.55</v>
      </c>
      <c r="BS7" s="24">
        <v>107.76</v>
      </c>
      <c r="BT7" s="24">
        <v>108.36</v>
      </c>
      <c r="BU7" s="24">
        <v>109.49</v>
      </c>
      <c r="BV7" s="24">
        <v>105.67</v>
      </c>
      <c r="BW7" s="24">
        <v>105.37</v>
      </c>
      <c r="BX7" s="24">
        <v>99.93</v>
      </c>
      <c r="BY7" s="24">
        <v>100.14</v>
      </c>
      <c r="BZ7" s="24">
        <v>100.02</v>
      </c>
      <c r="CA7" s="24">
        <v>97.94</v>
      </c>
      <c r="CB7" s="24">
        <v>144.72999999999999</v>
      </c>
      <c r="CC7" s="24">
        <v>142.76</v>
      </c>
      <c r="CD7" s="24">
        <v>148.19999999999999</v>
      </c>
      <c r="CE7" s="24">
        <v>148.49</v>
      </c>
      <c r="CF7" s="24">
        <v>147.6</v>
      </c>
      <c r="CG7" s="24">
        <v>118.72</v>
      </c>
      <c r="CH7" s="24">
        <v>120.5</v>
      </c>
      <c r="CI7" s="24">
        <v>127.3</v>
      </c>
      <c r="CJ7" s="24">
        <v>126.99</v>
      </c>
      <c r="CK7" s="24">
        <v>130.54</v>
      </c>
      <c r="CL7" s="24">
        <v>140.97999999999999</v>
      </c>
      <c r="CM7" s="24">
        <v>63.02</v>
      </c>
      <c r="CN7" s="24">
        <v>63.28</v>
      </c>
      <c r="CO7" s="24">
        <v>62.96</v>
      </c>
      <c r="CP7" s="24">
        <v>62.31</v>
      </c>
      <c r="CQ7" s="24">
        <v>63.24</v>
      </c>
      <c r="CR7" s="24">
        <v>58.16</v>
      </c>
      <c r="CS7" s="24">
        <v>58.91</v>
      </c>
      <c r="CT7" s="24">
        <v>58.31</v>
      </c>
      <c r="CU7" s="24">
        <v>57.8</v>
      </c>
      <c r="CV7" s="24">
        <v>59.34</v>
      </c>
      <c r="CW7" s="24">
        <v>60.13</v>
      </c>
      <c r="CX7" s="24">
        <v>98.25</v>
      </c>
      <c r="CY7" s="24">
        <v>98.81</v>
      </c>
      <c r="CZ7" s="24">
        <v>98.89</v>
      </c>
      <c r="DA7" s="24">
        <v>98.95</v>
      </c>
      <c r="DB7" s="24">
        <v>99.07</v>
      </c>
      <c r="DC7" s="24">
        <v>99.1</v>
      </c>
      <c r="DD7" s="24">
        <v>99.16</v>
      </c>
      <c r="DE7" s="24">
        <v>99.21</v>
      </c>
      <c r="DF7" s="24">
        <v>99.25</v>
      </c>
      <c r="DG7" s="24">
        <v>99.29</v>
      </c>
      <c r="DH7" s="24">
        <v>96</v>
      </c>
      <c r="DI7" s="24">
        <v>46.25</v>
      </c>
      <c r="DJ7" s="24">
        <v>47.27</v>
      </c>
      <c r="DK7" s="24">
        <v>48.63</v>
      </c>
      <c r="DL7" s="24">
        <v>50.06</v>
      </c>
      <c r="DM7" s="24">
        <v>51.33</v>
      </c>
      <c r="DN7" s="24">
        <v>49.35</v>
      </c>
      <c r="DO7" s="24">
        <v>50.38</v>
      </c>
      <c r="DP7" s="24">
        <v>51.54</v>
      </c>
      <c r="DQ7" s="24">
        <v>52.5</v>
      </c>
      <c r="DR7" s="24">
        <v>53.36</v>
      </c>
      <c r="DS7" s="24">
        <v>42.2</v>
      </c>
      <c r="DT7" s="24">
        <v>8.17</v>
      </c>
      <c r="DU7" s="24">
        <v>8.59</v>
      </c>
      <c r="DV7" s="24">
        <v>9.7100000000000009</v>
      </c>
      <c r="DW7" s="24">
        <v>10.59</v>
      </c>
      <c r="DX7" s="24">
        <v>11.69</v>
      </c>
      <c r="DY7" s="24">
        <v>12.06</v>
      </c>
      <c r="DZ7" s="24">
        <v>13.41</v>
      </c>
      <c r="EA7" s="24">
        <v>15.06</v>
      </c>
      <c r="EB7" s="24">
        <v>16.87</v>
      </c>
      <c r="EC7" s="24">
        <v>18.739999999999998</v>
      </c>
      <c r="ED7" s="24">
        <v>9.4600000000000009</v>
      </c>
      <c r="EE7" s="24">
        <v>0.2</v>
      </c>
      <c r="EF7" s="24">
        <v>0.32</v>
      </c>
      <c r="EG7" s="24">
        <v>0.28999999999999998</v>
      </c>
      <c r="EH7" s="24">
        <v>0.3</v>
      </c>
      <c r="EI7" s="24">
        <v>0.28000000000000003</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2025-12-23T06:04:30Z</dcterms:created>
  <dcterms:modified xsi:type="dcterms:W3CDTF">2026-02-03T01:21:26Z</dcterms:modified>
</cp:coreProperties>
</file>