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workbookProtection lockStructure="1" workbookAlgorithmName="SHA-512" workbookHashValue="kny7hcFfiu5JSYbccldSHE/7Zv1IVa1gXRmGpLqEYxGEKNVyMTWkYAGmILLVD1sX8l8/lNzNBaMAlcyb3V9q6w==" workbookSaltValue="K1b7MtgnnKuMU5cgp6laUw==" workbookSpinCount="100000"/>
  <bookViews>
    <workbookView windowHeight="9210" windowWidth="23040" xWindow="0" yWindow="0"/>
  </bookViews>
  <sheets>
    <sheet r:id="rId1" name="法適用_下水道事業" sheetId="4"/>
    <sheet r:id="rId2" name="データ" sheetId="5" state="hidden"/>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E85" i="4"/>
  <c r="BB10" i="4"/>
  <c r="AT10" i="4"/>
  <c r="P10" i="4"/>
  <c r="AT8" i="4"/>
  <c r="W8" i="4"/>
  <c r="P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<sst xmlns="http://schemas.openxmlformats.org/spreadsheetml/2006/main" count="231" uniqueCount="115">
  <si>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</si>
  <si>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</si>
  <si>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</si>
  <si>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</si>
  <si>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</si>
  <si>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</si>
  <si>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</si>
  <si>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</si>
  <si>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</si>
  <si>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</si>
  <si>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</si>
  <si>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</si>
  <si>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</si>
  <si>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</si>
  <si>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</si>
  <si>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</si>
  <si>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</si>
  <si>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</si>
  <si>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</si>
  <si>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</si>
  <si>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</si>
  <si>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</si>
  <si>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</si>
  <si>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</si>
  <si>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</si>
  <si>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</si>
  <si>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</si>
  <si>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</si>
  <si>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</si>
  <si>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</si>
  <si>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</si>
  <si>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</si>
  <si>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</si>
  <si>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</si>
  <si>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</si>
  <si>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</si>
  <si>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</si>
  <si>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</si>
  <si>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</si>
  <si>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</si>
  <si>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</si>
  <si>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</si>
  <si>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</si>
  <si>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</si>
  <si>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</si>
  <si>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</si>
  <si>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</si>
  <si>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</si>
  <si>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</si>
  <si>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</si>
  <si>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</si>
  <si>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</si>
  <si>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</si>
  <si>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</si>
  <si>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</si>
  <si>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</si>
  <si>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</si>
  <si>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</si>
  <si>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</si>
  <si>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</si>
  <si>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</si>
  <si>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</si>
  <si>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</si>
  <si>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</si>
  <si>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</si>
  <si>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</si>
  <si>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</si>
  <si>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</si>
  <si>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</si>
  <si>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</si>
  <si>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</si>
  <si>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</si>
  <si>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</si>
  <si>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</si>
  <si>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</si>
  <si>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</si>
  <si>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</si>
  <si>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</si>
  <si>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</si>
  <si>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</si>
  <si>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</si>
  <si>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</si>
  <si>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</si>
  <si>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</si>
  <si>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</si>
  <si>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</si>
  <si>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</si>
  <si>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</si>
  <si>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</si>
  <si>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</si>
  <si>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</si>
  <si>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</si>
  <si>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</si>
  <si>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</si>
  <si>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</si>
  <si>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</si>
  <si>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</si>
  <si>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</si>
  <si>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</si>
  <si>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</si>
  <si>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</si>
  <si>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</si>
  <si>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</si>
  <si>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</si>
  <si>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</si>
  <si>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</si>
  <si>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</si>
  <si>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</si>
  <si>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</si>
  <si>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</si>
  <si>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</si>
  <si>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</si>
  <si>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100％を超えており、収支は黒字で推移しています。
②累積欠損比率
　累積欠損金が生じていないため、0％となっています。
③流動比率
　100％を下回っていますが、流動負債の約8割は企業債であり、償還に係る資金は下水道使用料等から確保することができるため、支払能力に問題はありません。
④企業債残高対事業規模比率
　未整備地区の解消のため、平成10年代半ばまで集中的に整備を行い企業債残高が増加したことにより、類似団体の平均値を上回っています。
⑤経費回収率
　100％を超えています。
⑥汚水処理原価
　減価償却費や支払利息等の資本費が集中的な整備により高くなったため、類似団体の平均値を上回っています。
⑦施設利用率
　類似団体の平均値を上回っており、施設の有効利用が図られています。
⑧水洗化率
　類似団体の平均値を下回っていますが、水洗化の向上に努め、毎年上昇しています。</t>
    <phoneticPr fontId="4"/>
  </si>
  <si>
    <t>①有形固定資産減価償却率
　類似団体の平均値を下回っていますが、有形固定資産の帳簿価格に対する減価償却累計額は毎年増加しており、更新時期を迎える資産が増加しています。
②管渠老朽化率
　類似団体の平均値を下回っており、耐用年数を経過した管きょは比較的少ない状況ですが、更新時期を迎える管きょが増加しています。
③管渠改善率
　類似団体の平均値を下回っています。</t>
    <phoneticPr fontId="4"/>
  </si>
  <si>
    <t>　効率的な経営に努めることにより、経常収支比率や累積欠損金比率、経費回収率等の数値からみると経営の健全性は保たれています。
　企業債残高対事業規模比率や汚水処理原価が類似団体の平均値より高く、経常収支比率や水洗化率が平均値を下回っていることから、さらなる企業債残高の縮減や、汚水処理に関する費用の削減に努めるとともに、水洗化の向上に取り組む必要があります。
　施設や管きょの老朽化の状況は類似団体の平均値を下回っていますが、管渠改善率は平均値を下回っており、今後の老朽化の進行により、改築等の費用が増加することが見込まれます。
　こうしたことから、令和6年2月に策定した中期経営プラン（令和6年度～令和9年度）に基づき、老朽化対策等に重点を置いた整備計画とその裏付けとなる経営計画を着実に実行し、健全で効率的な運営に引き続き努めていきます。</t>
    <rPh sb="274" eb="276">
      <t>レイワ</t>
    </rPh>
    <rPh sb="277" eb="278">
      <t>ネン</t>
    </rPh>
    <rPh sb="279" eb="280">
      <t>ガツ</t>
    </rPh>
    <rPh sb="281" eb="283">
      <t>サクテイ</t>
    </rPh>
    <rPh sb="306" eb="307">
      <t>モト</t>
    </rPh>
    <rPh sb="358" eb="359">
      <t>ヒ</t>
    </rPh>
    <rPh sb="360" eb="361">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</si>
</sst>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0.22</c:v>
                </c:pt>
                <c:pt idx="1">
                  <c:v>0.2</c:v>
                </c:pt>
                <c:pt idx="2">
                  <c:v>0.32</c:v>
                </c:pt>
                <c:pt idx="3">
                  <c:v>0.28999999999999998</c:v>
                </c:pt>
                <c:pt idx="4">
                  <c:v>0.3</c:v>
                </c:pt>
              </c:numCache>
            </c:numRef>
          </c:val>
          <c:extLst>
            <c:ext xmlns:c16="http://schemas.microsoft.com/office/drawing/2014/chart" uri="{C3380CC4-5D6E-409C-BE32-E72D297353CC}">
              <c16:uniqueId val="{00000000-800E-4B3A-AD64-2FA97920CD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800E-4B3A-AD64-2FA97920CD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62.97</c:v>
                </c:pt>
                <c:pt idx="1">
                  <c:v>63.02</c:v>
                </c:pt>
                <c:pt idx="2">
                  <c:v>63.28</c:v>
                </c:pt>
                <c:pt idx="3">
                  <c:v>62.96</c:v>
                </c:pt>
                <c:pt idx="4">
                  <c:v>62.31</c:v>
                </c:pt>
              </c:numCache>
            </c:numRef>
          </c:val>
          <c:extLst>
            <c:ext xmlns:c16="http://schemas.microsoft.com/office/drawing/2014/chart" uri="{C3380CC4-5D6E-409C-BE32-E72D297353CC}">
              <c16:uniqueId val="{00000000-DF60-4BC0-BF10-347305B66D4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DF60-4BC0-BF10-347305B66D4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98.04</c:v>
                </c:pt>
                <c:pt idx="1">
                  <c:v>98.25</c:v>
                </c:pt>
                <c:pt idx="2">
                  <c:v>98.81</c:v>
                </c:pt>
                <c:pt idx="3">
                  <c:v>98.89</c:v>
                </c:pt>
                <c:pt idx="4">
                  <c:v>98.95</c:v>
                </c:pt>
              </c:numCache>
            </c:numRef>
          </c:val>
          <c:extLst>
            <c:ext xmlns:c16="http://schemas.microsoft.com/office/drawing/2014/chart" uri="{C3380CC4-5D6E-409C-BE32-E72D297353CC}">
              <c16:uniqueId val="{00000000-EDE7-427A-A0D2-9850FBB186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EDE7-427A-A0D2-9850FBB186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103.47</c:v>
                </c:pt>
                <c:pt idx="1">
                  <c:v>102.96</c:v>
                </c:pt>
                <c:pt idx="2">
                  <c:v>102.55</c:v>
                </c:pt>
                <c:pt idx="3">
                  <c:v>101.1</c:v>
                </c:pt>
                <c:pt idx="4">
                  <c:v>101.38</c:v>
                </c:pt>
              </c:numCache>
            </c:numRef>
          </c:val>
          <c:extLst>
            <c:ext xmlns:c16="http://schemas.microsoft.com/office/drawing/2014/chart" uri="{C3380CC4-5D6E-409C-BE32-E72D297353CC}">
              <c16:uniqueId val="{00000000-A793-4F73-B748-B5C001F3E8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A793-4F73-B748-B5C001F3E8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44.76</c:v>
                </c:pt>
                <c:pt idx="1">
                  <c:v>46.25</c:v>
                </c:pt>
                <c:pt idx="2">
                  <c:v>47.27</c:v>
                </c:pt>
                <c:pt idx="3">
                  <c:v>48.63</c:v>
                </c:pt>
                <c:pt idx="4">
                  <c:v>50.06</c:v>
                </c:pt>
              </c:numCache>
            </c:numRef>
          </c:val>
          <c:extLst>
            <c:ext xmlns:c16="http://schemas.microsoft.com/office/drawing/2014/chart" uri="{C3380CC4-5D6E-409C-BE32-E72D297353CC}">
              <c16:uniqueId val="{00000000-C8C5-4012-8E93-843245AB27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C8C5-4012-8E93-843245AB27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7.49</c:v>
                </c:pt>
                <c:pt idx="1">
                  <c:v>8.17</c:v>
                </c:pt>
                <c:pt idx="2">
                  <c:v>8.59</c:v>
                </c:pt>
                <c:pt idx="3">
                  <c:v>9.7100000000000009</c:v>
                </c:pt>
                <c:pt idx="4">
                  <c:v>10.59</c:v>
                </c:pt>
              </c:numCache>
            </c:numRef>
          </c:val>
          <c:extLst>
            <c:ext xmlns:c16="http://schemas.microsoft.com/office/drawing/2014/chart" uri="{C3380CC4-5D6E-409C-BE32-E72D297353CC}">
              <c16:uniqueId val="{00000000-7A80-483B-99DB-2442512A2DE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7A80-483B-99DB-2442512A2DE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52-4F4A-AE0C-CF7666D97A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552-4F4A-AE0C-CF7666D97A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23.01</c:v>
                </c:pt>
                <c:pt idx="1">
                  <c:v>23.87</c:v>
                </c:pt>
                <c:pt idx="2">
                  <c:v>19.84</c:v>
                </c:pt>
                <c:pt idx="3">
                  <c:v>19.5</c:v>
                </c:pt>
                <c:pt idx="4">
                  <c:v>23.91</c:v>
                </c:pt>
              </c:numCache>
            </c:numRef>
          </c:val>
          <c:extLst>
            <c:ext xmlns:c16="http://schemas.microsoft.com/office/drawing/2014/chart" uri="{C3380CC4-5D6E-409C-BE32-E72D297353CC}">
              <c16:uniqueId val="{00000000-E8CC-49FE-90A0-0FDC0B8F7D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E8CC-49FE-90A0-0FDC0B8F7D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981.79</c:v>
                </c:pt>
                <c:pt idx="1">
                  <c:v>1054.96</c:v>
                </c:pt>
                <c:pt idx="2">
                  <c:v>993.13</c:v>
                </c:pt>
                <c:pt idx="3">
                  <c:v>955.08</c:v>
                </c:pt>
                <c:pt idx="4">
                  <c:v>885.94</c:v>
                </c:pt>
              </c:numCache>
            </c:numRef>
          </c:val>
          <c:extLst>
            <c:ext xmlns:c16="http://schemas.microsoft.com/office/drawing/2014/chart" uri="{C3380CC4-5D6E-409C-BE32-E72D297353CC}">
              <c16:uniqueId val="{00000000-E227-4B58-AD91-E1FA04289EE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E227-4B58-AD91-E1FA04289EE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109.8</c:v>
                </c:pt>
                <c:pt idx="1">
                  <c:v>110.02</c:v>
                </c:pt>
                <c:pt idx="2">
                  <c:v>111.55</c:v>
                </c:pt>
                <c:pt idx="3">
                  <c:v>107.76</c:v>
                </c:pt>
                <c:pt idx="4">
                  <c:v>108.36</c:v>
                </c:pt>
              </c:numCache>
            </c:numRef>
          </c:val>
          <c:extLst>
            <c:ext xmlns:c16="http://schemas.microsoft.com/office/drawing/2014/chart" uri="{C3380CC4-5D6E-409C-BE32-E72D297353CC}">
              <c16:uniqueId val="{00000000-4E22-4884-A9CB-3C7EA52AB79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4E22-4884-A9CB-3C7EA52AB79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151.47</c:v>
                </c:pt>
                <c:pt idx="1">
                  <c:v>144.72999999999999</c:v>
                </c:pt>
                <c:pt idx="2">
                  <c:v>142.76</c:v>
                </c:pt>
                <c:pt idx="3">
                  <c:v>148.19999999999999</c:v>
                </c:pt>
                <c:pt idx="4">
                  <c:v>148.49</c:v>
                </c:pt>
              </c:numCache>
            </c:numRef>
          </c:val>
          <c:extLst>
            <c:ext xmlns:c16="http://schemas.microsoft.com/office/drawing/2014/chart" uri="{C3380CC4-5D6E-409C-BE32-E72D297353CC}">
              <c16:uniqueId val="{00000000-1460-4F6A-A937-183AF4990BA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1460-4F6A-A937-183AF4990BA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広島県　広島市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政令市等</v>
      </c>
      <c r="X8" s="65"/>
      <c r="Y8" s="65"/>
      <c r="Z8" s="65"/>
      <c r="AA8" s="65"/>
      <c r="AB8" s="65"/>
      <c r="AC8" s="65"/>
      <c r="AD8" s="66" t="str">
        <f>データ!$M$6</f>
        <v>非設置</v>
      </c>
      <c r="AE8" s="66"/>
      <c r="AF8" s="66"/>
      <c r="AG8" s="66"/>
      <c r="AH8" s="66"/>
      <c r="AI8" s="66"/>
      <c r="AJ8" s="66"/>
      <c r="AK8" s="3"/>
      <c r="AL8" s="54">
        <f>データ!S6</f>
        <v>1178773</v>
      </c>
      <c r="AM8" s="54"/>
      <c r="AN8" s="54"/>
      <c r="AO8" s="54"/>
      <c r="AP8" s="54"/>
      <c r="AQ8" s="54"/>
      <c r="AR8" s="54"/>
      <c r="AS8" s="54"/>
      <c r="AT8" s="53">
        <f>データ!T6</f>
        <v>26.46</v>
      </c>
      <c r="AU8" s="53"/>
      <c r="AV8" s="53"/>
      <c r="AW8" s="53"/>
      <c r="AX8" s="53"/>
      <c r="AY8" s="53"/>
      <c r="AZ8" s="53"/>
      <c r="BA8" s="53"/>
      <c r="BB8" s="53">
        <f>データ!U6</f>
        <v>44549.24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51.78</v>
      </c>
      <c r="J10" s="53"/>
      <c r="K10" s="53"/>
      <c r="L10" s="53"/>
      <c r="M10" s="53"/>
      <c r="N10" s="53"/>
      <c r="O10" s="53"/>
      <c r="P10" s="53">
        <f>データ!P6</f>
        <v>95.53</v>
      </c>
      <c r="Q10" s="53"/>
      <c r="R10" s="53"/>
      <c r="S10" s="53"/>
      <c r="T10" s="53"/>
      <c r="U10" s="53"/>
      <c r="V10" s="53"/>
      <c r="W10" s="53">
        <f>データ!Q6</f>
        <v>83.74</v>
      </c>
      <c r="X10" s="53"/>
      <c r="Y10" s="53"/>
      <c r="Z10" s="53"/>
      <c r="AA10" s="53"/>
      <c r="AB10" s="53"/>
      <c r="AC10" s="53"/>
      <c r="AD10" s="54">
        <f>データ!R6</f>
        <v>2260</v>
      </c>
      <c r="AE10" s="54"/>
      <c r="AF10" s="54"/>
      <c r="AG10" s="54"/>
      <c r="AH10" s="54"/>
      <c r="AI10" s="54"/>
      <c r="AJ10" s="54"/>
      <c r="AK10" s="2"/>
      <c r="AL10" s="54">
        <f>データ!V6</f>
        <v>1122811</v>
      </c>
      <c r="AM10" s="54"/>
      <c r="AN10" s="54"/>
      <c r="AO10" s="54"/>
      <c r="AP10" s="54"/>
      <c r="AQ10" s="54"/>
      <c r="AR10" s="54"/>
      <c r="AS10" s="54"/>
      <c r="AT10" s="53">
        <f>データ!W6</f>
        <v>143.22999999999999</v>
      </c>
      <c r="AU10" s="53"/>
      <c r="AV10" s="53"/>
      <c r="AW10" s="53"/>
      <c r="AX10" s="53"/>
      <c r="AY10" s="53"/>
      <c r="AZ10" s="53"/>
      <c r="BA10" s="53"/>
      <c r="BB10" s="53">
        <f>データ!X6</f>
        <v>7839.22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114</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KhTotIN6a665kEp1M1mPzIc4z2Rwm+qMrf20s7YK4XvAmZAu7Qc/iNm+8PSYjVX1lvE44OC85f0qZUt+gi9qA==" saltValue="85QbGjCcI8JjXgs7QFam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341002</v>
      </c>
      <c r="D6" s="19">
        <f t="shared" si="3"/>
        <v>46</v>
      </c>
      <c r="E6" s="19">
        <f t="shared" si="3"/>
        <v>17</v>
      </c>
      <c r="F6" s="19">
        <f t="shared" si="3"/>
        <v>1</v>
      </c>
      <c r="G6" s="19">
        <f t="shared" si="3"/>
        <v>0</v>
      </c>
      <c r="H6" s="19" t="str">
        <f t="shared" si="3"/>
        <v>広島県　広島市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51.78</v>
      </c>
      <c r="P6" s="20">
        <f t="shared" si="3"/>
        <v>95.53</v>
      </c>
      <c r="Q6" s="20">
        <f t="shared" si="3"/>
        <v>83.74</v>
      </c>
      <c r="R6" s="20">
        <f t="shared" si="3"/>
        <v>2260</v>
      </c>
      <c r="S6" s="20">
        <f t="shared" si="3"/>
        <v>1178773</v>
      </c>
      <c r="T6" s="20">
        <f t="shared" si="3"/>
        <v>26.46</v>
      </c>
      <c r="U6" s="20">
        <f t="shared" si="3"/>
        <v>44549.24</v>
      </c>
      <c r="V6" s="20">
        <f t="shared" si="3"/>
        <v>1122811</v>
      </c>
      <c r="W6" s="20">
        <f t="shared" si="3"/>
        <v>143.22999999999999</v>
      </c>
      <c r="X6" s="20">
        <f t="shared" si="3"/>
        <v>7839.22</v>
      </c>
      <c r="Y6" s="21">
        <f>IF(Y7="",NA(),Y7)</f>
        <v>103.47</v>
      </c>
      <c r="Z6" s="21">
        <f t="shared" ref="Z6:AH6" si="4">IF(Z7="",NA(),Z7)</f>
        <v>102.96</v>
      </c>
      <c r="AA6" s="21">
        <f t="shared" si="4"/>
        <v>102.55</v>
      </c>
      <c r="AB6" s="21">
        <f t="shared" si="4"/>
        <v>101.1</v>
      </c>
      <c r="AC6" s="21">
        <f t="shared" si="4"/>
        <v>101.38</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23.01</v>
      </c>
      <c r="AV6" s="21">
        <f t="shared" ref="AV6:BD6" si="6">IF(AV7="",NA(),AV7)</f>
        <v>23.87</v>
      </c>
      <c r="AW6" s="21">
        <f t="shared" si="6"/>
        <v>19.84</v>
      </c>
      <c r="AX6" s="21">
        <f t="shared" si="6"/>
        <v>19.5</v>
      </c>
      <c r="AY6" s="21">
        <f t="shared" si="6"/>
        <v>23.91</v>
      </c>
      <c r="AZ6" s="21">
        <f t="shared" si="6"/>
        <v>72.92</v>
      </c>
      <c r="BA6" s="21">
        <f t="shared" si="6"/>
        <v>71.39</v>
      </c>
      <c r="BB6" s="21">
        <f t="shared" si="6"/>
        <v>74.09</v>
      </c>
      <c r="BC6" s="21">
        <f t="shared" si="6"/>
        <v>71.900000000000006</v>
      </c>
      <c r="BD6" s="21">
        <f t="shared" si="6"/>
        <v>73.75</v>
      </c>
      <c r="BE6" s="20" t="str">
        <f>IF(BE7="","",IF(BE7="-","【-】","【"&amp;SUBSTITUTE(TEXT(BE7,"#,##0.00"),"-","△")&amp;"】"))</f>
        <v>【78.43】</v>
      </c>
      <c r="BF6" s="21">
        <f>IF(BF7="",NA(),BF7)</f>
        <v>981.79</v>
      </c>
      <c r="BG6" s="21">
        <f t="shared" ref="BG6:BO6" si="7">IF(BG7="",NA(),BG7)</f>
        <v>1054.96</v>
      </c>
      <c r="BH6" s="21">
        <f t="shared" si="7"/>
        <v>993.13</v>
      </c>
      <c r="BI6" s="21">
        <f t="shared" si="7"/>
        <v>955.08</v>
      </c>
      <c r="BJ6" s="21">
        <f t="shared" si="7"/>
        <v>885.94</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109.8</v>
      </c>
      <c r="BR6" s="21">
        <f t="shared" ref="BR6:BZ6" si="8">IF(BR7="",NA(),BR7)</f>
        <v>110.02</v>
      </c>
      <c r="BS6" s="21">
        <f t="shared" si="8"/>
        <v>111.55</v>
      </c>
      <c r="BT6" s="21">
        <f t="shared" si="8"/>
        <v>107.76</v>
      </c>
      <c r="BU6" s="21">
        <f t="shared" si="8"/>
        <v>108.36</v>
      </c>
      <c r="BV6" s="21">
        <f t="shared" si="8"/>
        <v>110.92</v>
      </c>
      <c r="BW6" s="21">
        <f t="shared" si="8"/>
        <v>105.67</v>
      </c>
      <c r="BX6" s="21">
        <f t="shared" si="8"/>
        <v>105.37</v>
      </c>
      <c r="BY6" s="21">
        <f t="shared" si="8"/>
        <v>99.93</v>
      </c>
      <c r="BZ6" s="21">
        <f t="shared" si="8"/>
        <v>100.14</v>
      </c>
      <c r="CA6" s="20" t="str">
        <f>IF(CA7="","",IF(CA7="-","【-】","【"&amp;SUBSTITUTE(TEXT(CA7,"#,##0.00"),"-","△")&amp;"】"))</f>
        <v>【97.81】</v>
      </c>
      <c r="CB6" s="21">
        <f>IF(CB7="",NA(),CB7)</f>
        <v>151.47</v>
      </c>
      <c r="CC6" s="21">
        <f t="shared" ref="CC6:CK6" si="9">IF(CC7="",NA(),CC7)</f>
        <v>144.72999999999999</v>
      </c>
      <c r="CD6" s="21">
        <f t="shared" si="9"/>
        <v>142.76</v>
      </c>
      <c r="CE6" s="21">
        <f t="shared" si="9"/>
        <v>148.19999999999999</v>
      </c>
      <c r="CF6" s="21">
        <f t="shared" si="9"/>
        <v>148.49</v>
      </c>
      <c r="CG6" s="21">
        <f t="shared" si="9"/>
        <v>119.33</v>
      </c>
      <c r="CH6" s="21">
        <f t="shared" si="9"/>
        <v>118.72</v>
      </c>
      <c r="CI6" s="21">
        <f t="shared" si="9"/>
        <v>120.5</v>
      </c>
      <c r="CJ6" s="21">
        <f t="shared" si="9"/>
        <v>127.3</v>
      </c>
      <c r="CK6" s="21">
        <f t="shared" si="9"/>
        <v>126.99</v>
      </c>
      <c r="CL6" s="20" t="str">
        <f>IF(CL7="","",IF(CL7="-","【-】","【"&amp;SUBSTITUTE(TEXT(CL7,"#,##0.00"),"-","△")&amp;"】"))</f>
        <v>【138.75】</v>
      </c>
      <c r="CM6" s="21">
        <f>IF(CM7="",NA(),CM7)</f>
        <v>62.97</v>
      </c>
      <c r="CN6" s="21">
        <f t="shared" ref="CN6:CV6" si="10">IF(CN7="",NA(),CN7)</f>
        <v>63.02</v>
      </c>
      <c r="CO6" s="21">
        <f t="shared" si="10"/>
        <v>63.28</v>
      </c>
      <c r="CP6" s="21">
        <f t="shared" si="10"/>
        <v>62.96</v>
      </c>
      <c r="CQ6" s="21">
        <f t="shared" si="10"/>
        <v>62.31</v>
      </c>
      <c r="CR6" s="21">
        <f t="shared" si="10"/>
        <v>58.09</v>
      </c>
      <c r="CS6" s="21">
        <f t="shared" si="10"/>
        <v>58.16</v>
      </c>
      <c r="CT6" s="21">
        <f t="shared" si="10"/>
        <v>58.91</v>
      </c>
      <c r="CU6" s="21">
        <f t="shared" si="10"/>
        <v>58.31</v>
      </c>
      <c r="CV6" s="21">
        <f t="shared" si="10"/>
        <v>57.8</v>
      </c>
      <c r="CW6" s="20" t="str">
        <f>IF(CW7="","",IF(CW7="-","【-】","【"&amp;SUBSTITUTE(TEXT(CW7,"#,##0.00"),"-","△")&amp;"】"))</f>
        <v>【58.94】</v>
      </c>
      <c r="CX6" s="21">
        <f>IF(CX7="",NA(),CX7)</f>
        <v>98.04</v>
      </c>
      <c r="CY6" s="21">
        <f t="shared" ref="CY6:DG6" si="11">IF(CY7="",NA(),CY7)</f>
        <v>98.25</v>
      </c>
      <c r="CZ6" s="21">
        <f t="shared" si="11"/>
        <v>98.81</v>
      </c>
      <c r="DA6" s="21">
        <f t="shared" si="11"/>
        <v>98.89</v>
      </c>
      <c r="DB6" s="21">
        <f t="shared" si="11"/>
        <v>98.95</v>
      </c>
      <c r="DC6" s="21">
        <f t="shared" si="11"/>
        <v>99.01</v>
      </c>
      <c r="DD6" s="21">
        <f t="shared" si="11"/>
        <v>99.1</v>
      </c>
      <c r="DE6" s="21">
        <f t="shared" si="11"/>
        <v>99.16</v>
      </c>
      <c r="DF6" s="21">
        <f t="shared" si="11"/>
        <v>99.21</v>
      </c>
      <c r="DG6" s="21">
        <f t="shared" si="11"/>
        <v>99.25</v>
      </c>
      <c r="DH6" s="20" t="str">
        <f>IF(DH7="","",IF(DH7="-","【-】","【"&amp;SUBSTITUTE(TEXT(DH7,"#,##0.00"),"-","△")&amp;"】"))</f>
        <v>【95.91】</v>
      </c>
      <c r="DI6" s="21">
        <f>IF(DI7="",NA(),DI7)</f>
        <v>44.76</v>
      </c>
      <c r="DJ6" s="21">
        <f t="shared" ref="DJ6:DR6" si="12">IF(DJ7="",NA(),DJ7)</f>
        <v>46.25</v>
      </c>
      <c r="DK6" s="21">
        <f t="shared" si="12"/>
        <v>47.27</v>
      </c>
      <c r="DL6" s="21">
        <f t="shared" si="12"/>
        <v>48.63</v>
      </c>
      <c r="DM6" s="21">
        <f t="shared" si="12"/>
        <v>50.06</v>
      </c>
      <c r="DN6" s="21">
        <f t="shared" si="12"/>
        <v>48.25</v>
      </c>
      <c r="DO6" s="21">
        <f t="shared" si="12"/>
        <v>49.35</v>
      </c>
      <c r="DP6" s="21">
        <f t="shared" si="12"/>
        <v>50.38</v>
      </c>
      <c r="DQ6" s="21">
        <f t="shared" si="12"/>
        <v>51.54</v>
      </c>
      <c r="DR6" s="21">
        <f t="shared" si="12"/>
        <v>52.5</v>
      </c>
      <c r="DS6" s="20" t="str">
        <f>IF(DS7="","",IF(DS7="-","【-】","【"&amp;SUBSTITUTE(TEXT(DS7,"#,##0.00"),"-","△")&amp;"】"))</f>
        <v>【41.09】</v>
      </c>
      <c r="DT6" s="21">
        <f>IF(DT7="",NA(),DT7)</f>
        <v>7.49</v>
      </c>
      <c r="DU6" s="21">
        <f t="shared" ref="DU6:EC6" si="13">IF(DU7="",NA(),DU7)</f>
        <v>8.17</v>
      </c>
      <c r="DV6" s="21">
        <f t="shared" si="13"/>
        <v>8.59</v>
      </c>
      <c r="DW6" s="21">
        <f t="shared" si="13"/>
        <v>9.7100000000000009</v>
      </c>
      <c r="DX6" s="21">
        <f t="shared" si="13"/>
        <v>10.59</v>
      </c>
      <c r="DY6" s="21">
        <f t="shared" si="13"/>
        <v>10.76</v>
      </c>
      <c r="DZ6" s="21">
        <f t="shared" si="13"/>
        <v>12.06</v>
      </c>
      <c r="EA6" s="21">
        <f t="shared" si="13"/>
        <v>13.41</v>
      </c>
      <c r="EB6" s="21">
        <f t="shared" si="13"/>
        <v>15.06</v>
      </c>
      <c r="EC6" s="21">
        <f t="shared" si="13"/>
        <v>16.87</v>
      </c>
      <c r="ED6" s="20" t="str">
        <f>IF(ED7="","",IF(ED7="-","【-】","【"&amp;SUBSTITUTE(TEXT(ED7,"#,##0.00"),"-","△")&amp;"】"))</f>
        <v>【8.68】</v>
      </c>
      <c r="EE6" s="21">
        <f>IF(EE7="",NA(),EE7)</f>
        <v>0.22</v>
      </c>
      <c r="EF6" s="21">
        <f t="shared" ref="EF6:EN6" si="14">IF(EF7="",NA(),EF7)</f>
        <v>0.2</v>
      </c>
      <c r="EG6" s="21">
        <f t="shared" si="14"/>
        <v>0.32</v>
      </c>
      <c r="EH6" s="21">
        <f t="shared" si="14"/>
        <v>0.28999999999999998</v>
      </c>
      <c r="EI6" s="21">
        <f t="shared" si="14"/>
        <v>0.3</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15">
      <c r="A7" s="14"/>
      <c r="B7" s="23">
        <v>2023</v>
      </c>
      <c r="C7" s="23">
        <v>341002</v>
      </c>
      <c r="D7" s="23">
        <v>46</v>
      </c>
      <c r="E7" s="23">
        <v>17</v>
      </c>
      <c r="F7" s="23">
        <v>1</v>
      </c>
      <c r="G7" s="23">
        <v>0</v>
      </c>
      <c r="H7" s="23" t="s">
        <v>96</v>
      </c>
      <c r="I7" s="23" t="s">
        <v>97</v>
      </c>
      <c r="J7" s="23" t="s">
        <v>98</v>
      </c>
      <c r="K7" s="23" t="s">
        <v>99</v>
      </c>
      <c r="L7" s="23" t="s">
        <v>100</v>
      </c>
      <c r="M7" s="23" t="s">
        <v>101</v>
      </c>
      <c r="N7" s="24" t="s">
        <v>102</v>
      </c>
      <c r="O7" s="24">
        <v>51.78</v>
      </c>
      <c r="P7" s="24">
        <v>95.53</v>
      </c>
      <c r="Q7" s="24">
        <v>83.74</v>
      </c>
      <c r="R7" s="24">
        <v>2260</v>
      </c>
      <c r="S7" s="24">
        <v>1178773</v>
      </c>
      <c r="T7" s="24">
        <v>26.46</v>
      </c>
      <c r="U7" s="24">
        <v>44549.24</v>
      </c>
      <c r="V7" s="24">
        <v>1122811</v>
      </c>
      <c r="W7" s="24">
        <v>143.22999999999999</v>
      </c>
      <c r="X7" s="24">
        <v>7839.22</v>
      </c>
      <c r="Y7" s="24">
        <v>103.47</v>
      </c>
      <c r="Z7" s="24">
        <v>102.96</v>
      </c>
      <c r="AA7" s="24">
        <v>102.55</v>
      </c>
      <c r="AB7" s="24">
        <v>101.1</v>
      </c>
      <c r="AC7" s="24">
        <v>101.38</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23.01</v>
      </c>
      <c r="AV7" s="24">
        <v>23.87</v>
      </c>
      <c r="AW7" s="24">
        <v>19.84</v>
      </c>
      <c r="AX7" s="24">
        <v>19.5</v>
      </c>
      <c r="AY7" s="24">
        <v>23.91</v>
      </c>
      <c r="AZ7" s="24">
        <v>72.92</v>
      </c>
      <c r="BA7" s="24">
        <v>71.39</v>
      </c>
      <c r="BB7" s="24">
        <v>74.09</v>
      </c>
      <c r="BC7" s="24">
        <v>71.900000000000006</v>
      </c>
      <c r="BD7" s="24">
        <v>73.75</v>
      </c>
      <c r="BE7" s="24">
        <v>78.430000000000007</v>
      </c>
      <c r="BF7" s="24">
        <v>981.79</v>
      </c>
      <c r="BG7" s="24">
        <v>1054.96</v>
      </c>
      <c r="BH7" s="24">
        <v>993.13</v>
      </c>
      <c r="BI7" s="24">
        <v>955.08</v>
      </c>
      <c r="BJ7" s="24">
        <v>885.94</v>
      </c>
      <c r="BK7" s="24">
        <v>531.38</v>
      </c>
      <c r="BL7" s="24">
        <v>551.04</v>
      </c>
      <c r="BM7" s="24">
        <v>523.58000000000004</v>
      </c>
      <c r="BN7" s="24">
        <v>508.99</v>
      </c>
      <c r="BO7" s="24">
        <v>497.17</v>
      </c>
      <c r="BP7" s="24">
        <v>630.82000000000005</v>
      </c>
      <c r="BQ7" s="24">
        <v>109.8</v>
      </c>
      <c r="BR7" s="24">
        <v>110.02</v>
      </c>
      <c r="BS7" s="24">
        <v>111.55</v>
      </c>
      <c r="BT7" s="24">
        <v>107.76</v>
      </c>
      <c r="BU7" s="24">
        <v>108.36</v>
      </c>
      <c r="BV7" s="24">
        <v>110.92</v>
      </c>
      <c r="BW7" s="24">
        <v>105.67</v>
      </c>
      <c r="BX7" s="24">
        <v>105.37</v>
      </c>
      <c r="BY7" s="24">
        <v>99.93</v>
      </c>
      <c r="BZ7" s="24">
        <v>100.14</v>
      </c>
      <c r="CA7" s="24">
        <v>97.81</v>
      </c>
      <c r="CB7" s="24">
        <v>151.47</v>
      </c>
      <c r="CC7" s="24">
        <v>144.72999999999999</v>
      </c>
      <c r="CD7" s="24">
        <v>142.76</v>
      </c>
      <c r="CE7" s="24">
        <v>148.19999999999999</v>
      </c>
      <c r="CF7" s="24">
        <v>148.49</v>
      </c>
      <c r="CG7" s="24">
        <v>119.33</v>
      </c>
      <c r="CH7" s="24">
        <v>118.72</v>
      </c>
      <c r="CI7" s="24">
        <v>120.5</v>
      </c>
      <c r="CJ7" s="24">
        <v>127.3</v>
      </c>
      <c r="CK7" s="24">
        <v>126.99</v>
      </c>
      <c r="CL7" s="24">
        <v>138.75</v>
      </c>
      <c r="CM7" s="24">
        <v>62.97</v>
      </c>
      <c r="CN7" s="24">
        <v>63.02</v>
      </c>
      <c r="CO7" s="24">
        <v>63.28</v>
      </c>
      <c r="CP7" s="24">
        <v>62.96</v>
      </c>
      <c r="CQ7" s="24">
        <v>62.31</v>
      </c>
      <c r="CR7" s="24">
        <v>58.09</v>
      </c>
      <c r="CS7" s="24">
        <v>58.16</v>
      </c>
      <c r="CT7" s="24">
        <v>58.91</v>
      </c>
      <c r="CU7" s="24">
        <v>58.31</v>
      </c>
      <c r="CV7" s="24">
        <v>57.8</v>
      </c>
      <c r="CW7" s="24">
        <v>58.94</v>
      </c>
      <c r="CX7" s="24">
        <v>98.04</v>
      </c>
      <c r="CY7" s="24">
        <v>98.25</v>
      </c>
      <c r="CZ7" s="24">
        <v>98.81</v>
      </c>
      <c r="DA7" s="24">
        <v>98.89</v>
      </c>
      <c r="DB7" s="24">
        <v>98.95</v>
      </c>
      <c r="DC7" s="24">
        <v>99.01</v>
      </c>
      <c r="DD7" s="24">
        <v>99.1</v>
      </c>
      <c r="DE7" s="24">
        <v>99.16</v>
      </c>
      <c r="DF7" s="24">
        <v>99.21</v>
      </c>
      <c r="DG7" s="24">
        <v>99.25</v>
      </c>
      <c r="DH7" s="24">
        <v>95.91</v>
      </c>
      <c r="DI7" s="24">
        <v>44.76</v>
      </c>
      <c r="DJ7" s="24">
        <v>46.25</v>
      </c>
      <c r="DK7" s="24">
        <v>47.27</v>
      </c>
      <c r="DL7" s="24">
        <v>48.63</v>
      </c>
      <c r="DM7" s="24">
        <v>50.06</v>
      </c>
      <c r="DN7" s="24">
        <v>48.25</v>
      </c>
      <c r="DO7" s="24">
        <v>49.35</v>
      </c>
      <c r="DP7" s="24">
        <v>50.38</v>
      </c>
      <c r="DQ7" s="24">
        <v>51.54</v>
      </c>
      <c r="DR7" s="24">
        <v>52.5</v>
      </c>
      <c r="DS7" s="24">
        <v>41.09</v>
      </c>
      <c r="DT7" s="24">
        <v>7.49</v>
      </c>
      <c r="DU7" s="24">
        <v>8.17</v>
      </c>
      <c r="DV7" s="24">
        <v>8.59</v>
      </c>
      <c r="DW7" s="24">
        <v>9.7100000000000009</v>
      </c>
      <c r="DX7" s="24">
        <v>10.59</v>
      </c>
      <c r="DY7" s="24">
        <v>10.76</v>
      </c>
      <c r="DZ7" s="24">
        <v>12.06</v>
      </c>
      <c r="EA7" s="24">
        <v>13.41</v>
      </c>
      <c r="EB7" s="24">
        <v>15.06</v>
      </c>
      <c r="EC7" s="24">
        <v>16.87</v>
      </c>
      <c r="ED7" s="24">
        <v>8.68</v>
      </c>
      <c r="EE7" s="24">
        <v>0.22</v>
      </c>
      <c r="EF7" s="24">
        <v>0.2</v>
      </c>
      <c r="EG7" s="24">
        <v>0.32</v>
      </c>
      <c r="EH7" s="24">
        <v>0.28999999999999998</v>
      </c>
      <c r="EI7" s="24">
        <v>0.3</v>
      </c>
      <c r="EJ7" s="24">
        <v>0.41</v>
      </c>
      <c r="EK7" s="24">
        <v>0.41</v>
      </c>
      <c r="EL7" s="24">
        <v>0.45</v>
      </c>
      <c r="EM7" s="24">
        <v>0.44</v>
      </c>
      <c r="EN7" s="24">
        <v>0.36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2</vt:i4>
      </vt:variant>
    </vt:vector>
  </HeadingPairs>
  <TitlesOfParts>
    <vt:vector baseType="lpstr" size="2">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2024-12-19T01:18:46Z</dcterms:created>
  <dcterms:modified xsi:type="dcterms:W3CDTF">2025-01-28T06:26:43Z</dcterms:modified>
</cp:coreProperties>
</file>